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UDGET\2023-2024\Departments\"/>
    </mc:Choice>
  </mc:AlternateContent>
  <xr:revisionPtr revIDLastSave="0" documentId="13_ncr:1_{DB64638D-41E3-4CE3-A293-EB43045A85ED}" xr6:coauthVersionLast="47" xr6:coauthVersionMax="47" xr10:uidLastSave="{00000000-0000-0000-0000-000000000000}"/>
  <bookViews>
    <workbookView xWindow="-120" yWindow="-120" windowWidth="20730" windowHeight="11160" tabRatio="1000" xr2:uid="{904A4718-3AFE-4969-AB23-7C9FBFAE8B1A}"/>
  </bookViews>
  <sheets>
    <sheet name="SUMMARY" sheetId="18" r:id="rId1"/>
    <sheet name="Schedule of Revenues - General" sheetId="7" r:id="rId2"/>
    <sheet name="Schedule of Revenues - Water" sheetId="9" r:id="rId3"/>
    <sheet name="4100 GOVERNING BODY" sheetId="2" r:id="rId4"/>
    <sheet name="4200 ADMINISTRATION" sheetId="6" r:id="rId5"/>
    <sheet name="5000 PUBLIC BUILDINGS" sheetId="13" r:id="rId6"/>
    <sheet name="5100 POLICE" sheetId="10" r:id="rId7"/>
    <sheet name="5400 PLANNING AND ZONING" sheetId="11" r:id="rId8"/>
    <sheet name="5500 PUBLIC WORKS" sheetId="1" r:id="rId9"/>
    <sheet name="5600 STREETS" sheetId="4" r:id="rId10"/>
    <sheet name="5800 SANITATION" sheetId="5" r:id="rId11"/>
    <sheet name="6190 RECREATION" sheetId="12" r:id="rId12"/>
    <sheet name="30 WATER" sheetId="3" r:id="rId13"/>
    <sheet name="Capital Outlay" sheetId="21" r:id="rId14"/>
    <sheet name="ARPA" sheetId="20" r:id="rId15"/>
  </sheets>
  <definedNames>
    <definedName name="_xlnm.Print_Area" localSheetId="1">'Schedule of Revenues - General'!$A$1:$X$33</definedName>
    <definedName name="Z_F5849302_5442_454C_A235_5CB65F9EF504_.wvu.PrintArea" localSheetId="4" hidden="1">'4200 ADMINISTRATION'!$A$2:$F$43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8" l="1"/>
  <c r="E30" i="18"/>
  <c r="I9" i="21"/>
  <c r="F27" i="4"/>
  <c r="F19" i="4"/>
  <c r="D14" i="21"/>
  <c r="H24" i="21"/>
  <c r="F24" i="21"/>
  <c r="E24" i="21"/>
  <c r="D24" i="21"/>
  <c r="I23" i="21"/>
  <c r="I22" i="21"/>
  <c r="E10" i="21"/>
  <c r="F10" i="21"/>
  <c r="G10" i="21"/>
  <c r="H10" i="21"/>
  <c r="D10" i="21"/>
  <c r="H19" i="21"/>
  <c r="F19" i="21"/>
  <c r="E19" i="21"/>
  <c r="D19" i="21"/>
  <c r="I18" i="21"/>
  <c r="I17" i="21"/>
  <c r="F23" i="12"/>
  <c r="F19" i="12"/>
  <c r="F6" i="12"/>
  <c r="F9" i="4"/>
  <c r="I19" i="21" l="1"/>
  <c r="I24" i="21"/>
  <c r="F28" i="10"/>
  <c r="F10" i="10"/>
  <c r="F31" i="6" l="1"/>
  <c r="F28" i="2"/>
  <c r="F32" i="2"/>
  <c r="F24" i="2"/>
  <c r="F7" i="2"/>
  <c r="F34" i="2" l="1"/>
  <c r="B18" i="20" l="1"/>
  <c r="F38" i="3"/>
  <c r="F34" i="3"/>
  <c r="F29" i="3"/>
  <c r="F15" i="12"/>
  <c r="F25" i="12" s="1"/>
  <c r="F24" i="5"/>
  <c r="F41" i="4"/>
  <c r="F36" i="4"/>
  <c r="F32" i="4"/>
  <c r="F27" i="1"/>
  <c r="F36" i="11"/>
  <c r="F32" i="11"/>
  <c r="F28" i="11"/>
  <c r="F9" i="11"/>
  <c r="F36" i="10"/>
  <c r="F32" i="10"/>
  <c r="F38" i="10" s="1"/>
  <c r="F43" i="4" l="1"/>
  <c r="D5" i="21"/>
  <c r="H14" i="21"/>
  <c r="G14" i="21"/>
  <c r="E14" i="21"/>
  <c r="I13" i="21"/>
  <c r="I14" i="21" s="1"/>
  <c r="I8" i="21"/>
  <c r="I10" i="21" s="1"/>
  <c r="I4" i="21"/>
  <c r="I3" i="21"/>
  <c r="H5" i="21"/>
  <c r="F5" i="21"/>
  <c r="E5" i="21"/>
  <c r="B5" i="20"/>
  <c r="B8" i="20" s="1"/>
  <c r="B11" i="20" s="1"/>
  <c r="I5" i="21" l="1"/>
  <c r="F9" i="3" l="1"/>
  <c r="F9" i="5"/>
  <c r="F11" i="1"/>
  <c r="F9" i="6"/>
  <c r="F16" i="13" l="1"/>
  <c r="F41" i="6"/>
  <c r="Q16" i="9"/>
  <c r="C6" i="18" s="1"/>
  <c r="R33" i="7" l="1"/>
  <c r="C2" i="18" s="1"/>
  <c r="F24" i="13" l="1"/>
  <c r="F20" i="13"/>
  <c r="F5" i="13"/>
  <c r="F35" i="1"/>
  <c r="F31" i="1"/>
  <c r="F32" i="5"/>
  <c r="F28" i="5"/>
  <c r="F38" i="11"/>
  <c r="F40" i="3"/>
  <c r="C7" i="18" s="1"/>
  <c r="C8" i="18" s="1"/>
  <c r="Q33" i="7"/>
  <c r="F26" i="13" l="1"/>
  <c r="F34" i="5"/>
  <c r="D28" i="10"/>
  <c r="D38" i="3"/>
  <c r="D24" i="13"/>
  <c r="D20" i="13"/>
  <c r="D5" i="13"/>
  <c r="D16" i="13" l="1"/>
  <c r="D26" i="13" s="1"/>
  <c r="D23" i="12" l="1"/>
  <c r="D15" i="12"/>
  <c r="D6" i="12"/>
  <c r="D36" i="11"/>
  <c r="D32" i="11"/>
  <c r="D28" i="11"/>
  <c r="D9" i="11"/>
  <c r="D36" i="10"/>
  <c r="D32" i="10"/>
  <c r="P16" i="9"/>
  <c r="O16" i="9"/>
  <c r="N16" i="9"/>
  <c r="M16" i="9"/>
  <c r="L16" i="9"/>
  <c r="K16" i="9"/>
  <c r="I16" i="9"/>
  <c r="H16" i="9"/>
  <c r="G16" i="9"/>
  <c r="F16" i="9"/>
  <c r="E16" i="9"/>
  <c r="D16" i="9"/>
  <c r="C16" i="9"/>
  <c r="D19" i="12" l="1"/>
  <c r="D25" i="12" s="1"/>
  <c r="D38" i="11"/>
  <c r="D10" i="10"/>
  <c r="D38" i="10" s="1"/>
  <c r="C33" i="7"/>
  <c r="D33" i="7"/>
  <c r="E33" i="7"/>
  <c r="F33" i="7"/>
  <c r="G33" i="7"/>
  <c r="H33" i="7"/>
  <c r="I33" i="7"/>
  <c r="J33" i="7"/>
  <c r="K33" i="7"/>
  <c r="L33" i="7"/>
  <c r="M33" i="7"/>
  <c r="P33" i="7"/>
  <c r="D39" i="6"/>
  <c r="D35" i="6"/>
  <c r="D31" i="6"/>
  <c r="D9" i="6"/>
  <c r="D41" i="6" l="1"/>
  <c r="D32" i="5" l="1"/>
  <c r="D28" i="5"/>
  <c r="D41" i="4"/>
  <c r="D36" i="4"/>
  <c r="D34" i="3"/>
  <c r="D29" i="3"/>
  <c r="D9" i="5" l="1"/>
  <c r="D32" i="4"/>
  <c r="D9" i="4"/>
  <c r="D24" i="5"/>
  <c r="D9" i="3"/>
  <c r="D40" i="3" s="1"/>
  <c r="D32" i="2"/>
  <c r="D28" i="2"/>
  <c r="D24" i="2"/>
  <c r="D35" i="1"/>
  <c r="D31" i="1"/>
  <c r="D27" i="1"/>
  <c r="D34" i="5" l="1"/>
  <c r="D43" i="4"/>
  <c r="D7" i="2"/>
  <c r="D34" i="2" s="1"/>
  <c r="D11" i="1"/>
  <c r="D37" i="1" s="1"/>
  <c r="F37" i="1" l="1"/>
  <c r="C3" i="18" s="1"/>
  <c r="C4" i="18" l="1"/>
</calcChain>
</file>

<file path=xl/sharedStrings.xml><?xml version="1.0" encoding="utf-8"?>
<sst xmlns="http://schemas.openxmlformats.org/spreadsheetml/2006/main" count="873" uniqueCount="536">
  <si>
    <t>ACCOUNT
NUMBER</t>
  </si>
  <si>
    <t>DESCRIPTION</t>
  </si>
  <si>
    <t>PERSONNEL SERVICES:</t>
  </si>
  <si>
    <t>10-20-5550-020</t>
  </si>
  <si>
    <t>SALARIES &amp; WAGES</t>
  </si>
  <si>
    <t>10-20-5550-021</t>
  </si>
  <si>
    <t>SEPERATION ALLOWANCE</t>
  </si>
  <si>
    <t>10-20-5550-040</t>
  </si>
  <si>
    <t>PROFESSIONAL SERVICES</t>
  </si>
  <si>
    <t>10-20-5550-050</t>
  </si>
  <si>
    <t>FICA EXPENSE</t>
  </si>
  <si>
    <t>10-20-5550-060</t>
  </si>
  <si>
    <t>GROUP HEALTH INSURANCE</t>
  </si>
  <si>
    <t>10-20-5550-070</t>
  </si>
  <si>
    <t>RETIREMENT - LOCAL GOVT.</t>
  </si>
  <si>
    <t>TOTALS:</t>
  </si>
  <si>
    <t>PERSONNEL SERVICES</t>
  </si>
  <si>
    <t xml:space="preserve"> </t>
  </si>
  <si>
    <t>OPERATING EXPENSES:</t>
  </si>
  <si>
    <t>10-20-5550-081</t>
  </si>
  <si>
    <t>MEDICAL CERTIFICATION</t>
  </si>
  <si>
    <t>10-20-5550-110</t>
  </si>
  <si>
    <t>TELEPHONE</t>
  </si>
  <si>
    <t>10-20-5550-140</t>
  </si>
  <si>
    <t>TRAVEL &amp; TRAINING</t>
  </si>
  <si>
    <t>10-20-5550-170</t>
  </si>
  <si>
    <t>M &amp; R TRUCKS</t>
  </si>
  <si>
    <t>10-20-5550-310</t>
  </si>
  <si>
    <t>AUTO SUPPLIES</t>
  </si>
  <si>
    <t>10-20-5550-330</t>
  </si>
  <si>
    <t>DEPARTMENT SUPPLIES</t>
  </si>
  <si>
    <t>10-20-5550-335</t>
  </si>
  <si>
    <t xml:space="preserve">DUPLICATING AND PRINTING </t>
  </si>
  <si>
    <t>10-20-5550-360</t>
  </si>
  <si>
    <t>UNIFORMS</t>
  </si>
  <si>
    <t>10-20-5550-370</t>
  </si>
  <si>
    <t>STORMWATER PROGRAM</t>
  </si>
  <si>
    <t>10-20-5550-735</t>
  </si>
  <si>
    <t>MACHINERY AND EQUIPMENT</t>
  </si>
  <si>
    <t>10-20-5550-480</t>
  </si>
  <si>
    <t>INDIRECT COST ALLOCATION</t>
  </si>
  <si>
    <t>10-20-5550-572</t>
  </si>
  <si>
    <t>INTERFUND XFER TO SPEC. REV.</t>
  </si>
  <si>
    <t>OPERATING EXPENSES</t>
  </si>
  <si>
    <t>CAPITAL OUTLAY:</t>
  </si>
  <si>
    <t>10-20-5550-730</t>
  </si>
  <si>
    <t xml:space="preserve">CAPITAL OUTLAY </t>
  </si>
  <si>
    <t>CAPITAL OUTLAY</t>
  </si>
  <si>
    <t>DEBT PAYMENT:</t>
  </si>
  <si>
    <t>10-20-5550-900</t>
  </si>
  <si>
    <t>DEBT PAYMENT</t>
  </si>
  <si>
    <t>PUBLIC WORKS DEPARTMENT TOTAL:</t>
  </si>
  <si>
    <t>10-00-4100-020</t>
  </si>
  <si>
    <t>10-00-4100-050</t>
  </si>
  <si>
    <t>10-00-4100-040</t>
  </si>
  <si>
    <t>10-00-4100-110</t>
  </si>
  <si>
    <t>10-00-4100-120</t>
  </si>
  <si>
    <t>RENT</t>
  </si>
  <si>
    <t>10-00-4100-140</t>
  </si>
  <si>
    <t>TRAVEL AND TRAINING</t>
  </si>
  <si>
    <t>10-00-4100-260</t>
  </si>
  <si>
    <t>ADVERTISING</t>
  </si>
  <si>
    <t>10-00-4100-330</t>
  </si>
  <si>
    <t>10-00-4100-331</t>
  </si>
  <si>
    <t>CONTINGECY</t>
  </si>
  <si>
    <t>10-00-4100-332</t>
  </si>
  <si>
    <t>SALARY CONTINGENCY</t>
  </si>
  <si>
    <t>10-00-4100-335</t>
  </si>
  <si>
    <t>DUPLICATING AND PRINTING</t>
  </si>
  <si>
    <t>10-00-4100-450</t>
  </si>
  <si>
    <t>CONTRACT SERVICES</t>
  </si>
  <si>
    <t>10-00-4100-480</t>
  </si>
  <si>
    <t>INDIRECT COST ALLOCATION - WF</t>
  </si>
  <si>
    <t>10-00-4100-520</t>
  </si>
  <si>
    <t>CONTRIBUTIONS</t>
  </si>
  <si>
    <t>10-00-4100-530</t>
  </si>
  <si>
    <t>DUES AND SUBSCRIPTIONS</t>
  </si>
  <si>
    <t>10-00-4100-570</t>
  </si>
  <si>
    <t>INTER-FUND TRANSFER</t>
  </si>
  <si>
    <t>10-00-4100-730</t>
  </si>
  <si>
    <t>10-00-4100-900</t>
  </si>
  <si>
    <t>GOVERNING BODY DEPARTMENT TOTAL:</t>
  </si>
  <si>
    <t>*30-91-8100-020</t>
  </si>
  <si>
    <t>*30-91-8100-050</t>
  </si>
  <si>
    <t>FICA</t>
  </si>
  <si>
    <t>*30-91-8100-060</t>
  </si>
  <si>
    <t>*30-91-8100-070</t>
  </si>
  <si>
    <t>RETIREMENT</t>
  </si>
  <si>
    <t>30-91-8100-030</t>
  </si>
  <si>
    <t>WATER SAMPLES</t>
  </si>
  <si>
    <t>30-91-8100-040</t>
  </si>
  <si>
    <t>PROFESSIONIAL SERVICES</t>
  </si>
  <si>
    <t>30-91-8100-100</t>
  </si>
  <si>
    <t>POSTAGE</t>
  </si>
  <si>
    <t>30-91-8100-110</t>
  </si>
  <si>
    <t>30-91-8100-130</t>
  </si>
  <si>
    <t>UTILITIES</t>
  </si>
  <si>
    <t>30-91-8100-135</t>
  </si>
  <si>
    <t>WATER/SEWER</t>
  </si>
  <si>
    <t>30-91-8100-140</t>
  </si>
  <si>
    <t>30-91-8100-150</t>
  </si>
  <si>
    <t>M&amp;R WELLS</t>
  </si>
  <si>
    <t>30-91-8100-160</t>
  </si>
  <si>
    <t>M&amp;R EQUIPMENT</t>
  </si>
  <si>
    <t>30-91-8100-170</t>
  </si>
  <si>
    <t>M&amp;R TRUCKS</t>
  </si>
  <si>
    <t>30-91-8100-310</t>
  </si>
  <si>
    <t>30-91-8100-330</t>
  </si>
  <si>
    <t>DEPARTMENTAL SUPPLIES</t>
  </si>
  <si>
    <t>30-91-8100-335</t>
  </si>
  <si>
    <t>30-91-8100-340</t>
  </si>
  <si>
    <t>SPECIAL ASSESSMENT EXPENSE</t>
  </si>
  <si>
    <t>30-91-8100-480</t>
  </si>
  <si>
    <t>30-91-8100-530</t>
  </si>
  <si>
    <t>DUES &amp; SUBSCRIPTIONS</t>
  </si>
  <si>
    <t>30-91-8100-540</t>
  </si>
  <si>
    <t>INTEREST EXPENSE</t>
  </si>
  <si>
    <t>30-91-8100-730</t>
  </si>
  <si>
    <t>30-91-8100-770</t>
  </si>
  <si>
    <t>WATER PROJECT</t>
  </si>
  <si>
    <t>30-91-8100-900</t>
  </si>
  <si>
    <t>WATER DEPARTMENT TOTAL:</t>
  </si>
  <si>
    <t>10-20-5600-020</t>
  </si>
  <si>
    <t>10-20-5600-050</t>
  </si>
  <si>
    <t>10-20-5600-060</t>
  </si>
  <si>
    <t>10-20-5600-070</t>
  </si>
  <si>
    <t>10-20-5600-110</t>
  </si>
  <si>
    <t>10-20-5600-140</t>
  </si>
  <si>
    <t>10-20-5600-160</t>
  </si>
  <si>
    <t>M &amp; R EQUIPMENT</t>
  </si>
  <si>
    <t>10-20-5600-170</t>
  </si>
  <si>
    <t>M &amp; R AUTO</t>
  </si>
  <si>
    <t>10-20-5600-310</t>
  </si>
  <si>
    <t>10-20-5600-330</t>
  </si>
  <si>
    <t>10-20-5600-335</t>
  </si>
  <si>
    <t>10-20-5600-340</t>
  </si>
  <si>
    <t>REPAIR AND WIDENING</t>
  </si>
  <si>
    <t>10-20-5600-360</t>
  </si>
  <si>
    <t>10-20-5600-450</t>
  </si>
  <si>
    <t>10-20-5600-480</t>
  </si>
  <si>
    <t>10-20-5600-540</t>
  </si>
  <si>
    <t>10-20-5600-572</t>
  </si>
  <si>
    <t>INTERFUND TO SPECIAL REV</t>
  </si>
  <si>
    <t>10-20-5600-740</t>
  </si>
  <si>
    <t>STREET LIGHTING</t>
  </si>
  <si>
    <t>10-20-5600-745</t>
  </si>
  <si>
    <t>STORMWATER IMPROVEMENTS</t>
  </si>
  <si>
    <t>10-20-5600-750</t>
  </si>
  <si>
    <t>ROAD MAINTENANCE</t>
  </si>
  <si>
    <t>10-20-5600-755</t>
  </si>
  <si>
    <t>SIGNS AND PAINTING</t>
  </si>
  <si>
    <t>10-20-5600-760</t>
  </si>
  <si>
    <t>BRIDGE INSPECTIONS</t>
  </si>
  <si>
    <t>10-20-5600-765</t>
  </si>
  <si>
    <t>SURVEYS/MAPPING</t>
  </si>
  <si>
    <t>10-20-5600-770</t>
  </si>
  <si>
    <t>SNOW REMOVAL</t>
  </si>
  <si>
    <t>10-20-5600-730</t>
  </si>
  <si>
    <t>10-20-5600-900</t>
  </si>
  <si>
    <t>STREET DEPARTMENT TOTAL:</t>
  </si>
  <si>
    <t>10-30-5800-020</t>
  </si>
  <si>
    <t>10-30-5800-050</t>
  </si>
  <si>
    <t>10-30-5800-060</t>
  </si>
  <si>
    <t>10-30-5800-070</t>
  </si>
  <si>
    <t>10-30-5800-110</t>
  </si>
  <si>
    <t>10-30-5800-130</t>
  </si>
  <si>
    <t>10-30-5800-160</t>
  </si>
  <si>
    <t>10-30-5800-170</t>
  </si>
  <si>
    <t>10-30-5800-310</t>
  </si>
  <si>
    <t>10-30-5800-330</t>
  </si>
  <si>
    <t>SUPPLIES/TOOLS</t>
  </si>
  <si>
    <t>10-30-5800-335</t>
  </si>
  <si>
    <t>10-30-5800-360</t>
  </si>
  <si>
    <t>10-30-5800-450</t>
  </si>
  <si>
    <t>CONTRACT SERVICES - SANITATION</t>
  </si>
  <si>
    <t>10-30-5800-451</t>
  </si>
  <si>
    <t>CONTRACT SERVICES-DUMPSTER</t>
  </si>
  <si>
    <t>10-30-5800-480</t>
  </si>
  <si>
    <t>10-30-5800-550</t>
  </si>
  <si>
    <t>TIPPING FEES</t>
  </si>
  <si>
    <t>10-30-5800-730</t>
  </si>
  <si>
    <t>10-30-5800-900</t>
  </si>
  <si>
    <t>SANITATION DEPARTMENT TOTAL:</t>
  </si>
  <si>
    <t>10-00-4200-020</t>
  </si>
  <si>
    <t>10-00-4200-050</t>
  </si>
  <si>
    <t>10-00-4200-060</t>
  </si>
  <si>
    <t>10-00-4200-070</t>
  </si>
  <si>
    <t>10-00-4200-040</t>
  </si>
  <si>
    <t>10-00-4200-080</t>
  </si>
  <si>
    <t>INSURANCE</t>
  </si>
  <si>
    <t>10-00-4200-100</t>
  </si>
  <si>
    <t>10-00-4200-110</t>
  </si>
  <si>
    <t>10-00-4200-140</t>
  </si>
  <si>
    <t>10-00-4200-260</t>
  </si>
  <si>
    <t>10-00-4200-320</t>
  </si>
  <si>
    <t>OFFICE EXPENSE</t>
  </si>
  <si>
    <t>10-00-4200-321</t>
  </si>
  <si>
    <t>IT SUPPORT</t>
  </si>
  <si>
    <t>10-00-4200-330</t>
  </si>
  <si>
    <t>10-00-4200-342</t>
  </si>
  <si>
    <t>BANK SERVICE CHARGES</t>
  </si>
  <si>
    <t>10-00-4200-343</t>
  </si>
  <si>
    <t>PENALTIES</t>
  </si>
  <si>
    <t>10-00-4200-450</t>
  </si>
  <si>
    <t>10-00-4200-480</t>
  </si>
  <si>
    <t>10-00-4200-520</t>
  </si>
  <si>
    <t>10-00-4200-530</t>
  </si>
  <si>
    <t>10-00-4200-550</t>
  </si>
  <si>
    <t>SUPERVISOR'S EXPENSE</t>
  </si>
  <si>
    <t>10-00-4200-572</t>
  </si>
  <si>
    <t>INTERFUND TRANSFER</t>
  </si>
  <si>
    <t>10-00-4200-730</t>
  </si>
  <si>
    <t>10-00-4200-900</t>
  </si>
  <si>
    <t>ADMINISTRATION DEPARTMENT TOTAL:</t>
  </si>
  <si>
    <t>General Fund Totals</t>
  </si>
  <si>
    <t>Powell Bill Fund Balance App.</t>
  </si>
  <si>
    <t>10-20-3925-900</t>
  </si>
  <si>
    <t>Cash Over/Cash Short</t>
  </si>
  <si>
    <t>10-00-3825-800</t>
  </si>
  <si>
    <t>10-20-3325-300</t>
  </si>
  <si>
    <t>Powell Bill Grant</t>
  </si>
  <si>
    <t>Back Door Pickup</t>
  </si>
  <si>
    <t>10-10-3435-410</t>
  </si>
  <si>
    <t>Special Pick Up</t>
  </si>
  <si>
    <t>10-10-3435-420</t>
  </si>
  <si>
    <t>Sanitation Fees</t>
  </si>
  <si>
    <t>10-10-3435-400</t>
  </si>
  <si>
    <t>Zoning Permits</t>
  </si>
  <si>
    <t>10-10-3434-400</t>
  </si>
  <si>
    <t>Building Permits</t>
  </si>
  <si>
    <t>10-10-3430-400</t>
  </si>
  <si>
    <t>Fire Inspection Fees</t>
  </si>
  <si>
    <t>10-10-3425-400</t>
  </si>
  <si>
    <t>10-10-3405-400</t>
  </si>
  <si>
    <t>Arrest Fees and Fines</t>
  </si>
  <si>
    <t>Public Safety Charges</t>
  </si>
  <si>
    <t>10-10-3305-300</t>
  </si>
  <si>
    <t>Proceeds from Debt Service</t>
  </si>
  <si>
    <t>10-00-3920-900</t>
  </si>
  <si>
    <t>10-00-3915-900</t>
  </si>
  <si>
    <t>Transfer from Water Fund</t>
  </si>
  <si>
    <t>Fund Balance Appropriated</t>
  </si>
  <si>
    <t>10-00-3905-900</t>
  </si>
  <si>
    <t>Sale of Fixed Assets</t>
  </si>
  <si>
    <t>10-00-3820-800</t>
  </si>
  <si>
    <t>Miscellaneous Revenue</t>
  </si>
  <si>
    <t>10-00-3815-800</t>
  </si>
  <si>
    <t>Miscellaneous Revenues</t>
  </si>
  <si>
    <t>10-00-3805-800</t>
  </si>
  <si>
    <t>Interest on Powell Bill</t>
  </si>
  <si>
    <t>10-00-3800-800</t>
  </si>
  <si>
    <t>Interest on Investments</t>
  </si>
  <si>
    <t>Community Service Fee</t>
  </si>
  <si>
    <t>10-00-3550-800</t>
  </si>
  <si>
    <t>10-80-3330-340</t>
  </si>
  <si>
    <t>Contributions-Landcare</t>
  </si>
  <si>
    <t>Contributions</t>
  </si>
  <si>
    <t>10-00-3300-300</t>
  </si>
  <si>
    <t>Solid Waste Disposal Tax</t>
  </si>
  <si>
    <t>10-00-3235-200</t>
  </si>
  <si>
    <t>10-00-3220-200</t>
  </si>
  <si>
    <t>Beer &amp; Wine Tax</t>
  </si>
  <si>
    <t>10-00-3205-200</t>
  </si>
  <si>
    <t>NC Franchise Tax</t>
  </si>
  <si>
    <t>Taxes, Personal - Prior</t>
  </si>
  <si>
    <t>10-00-3194-100</t>
  </si>
  <si>
    <t>10-00-3065-100</t>
  </si>
  <si>
    <t>NC Sales &amp; Use Tax</t>
  </si>
  <si>
    <t>10-00-3050-100</t>
  </si>
  <si>
    <t>Penalties and Interest</t>
  </si>
  <si>
    <t>10-00-3005-100</t>
  </si>
  <si>
    <t>Taxes, Ad Valorem - Current</t>
  </si>
  <si>
    <t>Taxes, Ad Valorem - 2008</t>
  </si>
  <si>
    <t>Taxes, Ad Valorem - Prior</t>
  </si>
  <si>
    <t>Actual
FY 14-15</t>
  </si>
  <si>
    <t>Account 
Name</t>
  </si>
  <si>
    <t>Actual
FY 13-14</t>
  </si>
  <si>
    <t>Actual
FY 12-13</t>
  </si>
  <si>
    <t>Actual
FY 11-12</t>
  </si>
  <si>
    <t>Actual
FY 10-11</t>
  </si>
  <si>
    <t>Actual
FY 09-10</t>
  </si>
  <si>
    <t>Actual
FY 08-09</t>
  </si>
  <si>
    <t>Actual
FY 07-08</t>
  </si>
  <si>
    <t>Actual
FY 06-07</t>
  </si>
  <si>
    <t>Actual
FY 05-06</t>
  </si>
  <si>
    <t>Actual
FY 04-05</t>
  </si>
  <si>
    <t>Actual
FY 03-04</t>
  </si>
  <si>
    <t>Account
Number</t>
  </si>
  <si>
    <t>Schedule of Revenues</t>
  </si>
  <si>
    <t>General Fund</t>
  </si>
  <si>
    <t>Water Fund</t>
  </si>
  <si>
    <t>30-91-3400-400</t>
  </si>
  <si>
    <t>MSD Billing Fees Revenue</t>
  </si>
  <si>
    <t>30-91-3500-500</t>
  </si>
  <si>
    <t>Water Sales</t>
  </si>
  <si>
    <t>30-91-3500-600</t>
  </si>
  <si>
    <t>Water Access Fees</t>
  </si>
  <si>
    <t>30-91-3500-800</t>
  </si>
  <si>
    <t>Billing Fee Revenue</t>
  </si>
  <si>
    <t>30-91-3505-500</t>
  </si>
  <si>
    <t>Water Taps</t>
  </si>
  <si>
    <t>30-91-3505-700</t>
  </si>
  <si>
    <t>Water Transfer Fees</t>
  </si>
  <si>
    <t>30-91-3610-600</t>
  </si>
  <si>
    <t>Special Assesment</t>
  </si>
  <si>
    <t>30-91-3805-800</t>
  </si>
  <si>
    <t>30-91-3810-800</t>
  </si>
  <si>
    <t>30-91-3815-800</t>
  </si>
  <si>
    <t>Late Fees</t>
  </si>
  <si>
    <t>30-91-3550-800</t>
  </si>
  <si>
    <t>Interfund Transfer from General</t>
  </si>
  <si>
    <t>30-91-3905-900</t>
  </si>
  <si>
    <t>Water Fund Totals</t>
  </si>
  <si>
    <t>10-10-5100-020</t>
  </si>
  <si>
    <t>10-10-5100-021</t>
  </si>
  <si>
    <t>10-10-5100-050</t>
  </si>
  <si>
    <t>10-10-5100-060</t>
  </si>
  <si>
    <t>10-10-5100-070</t>
  </si>
  <si>
    <t>10-10-5100-100</t>
  </si>
  <si>
    <t>10-10-5100-110</t>
  </si>
  <si>
    <t>10-10-5100-140</t>
  </si>
  <si>
    <t>10-10-5100-160</t>
  </si>
  <si>
    <t>10-10-5100-170</t>
  </si>
  <si>
    <t>10-10-5100-234</t>
  </si>
  <si>
    <t xml:space="preserve">PUBLIC SAFETY EDUCATION </t>
  </si>
  <si>
    <t>10-10-5100-310</t>
  </si>
  <si>
    <t>10-10-5100-330</t>
  </si>
  <si>
    <t>10-10-5100-335</t>
  </si>
  <si>
    <t>10-10-5100-360</t>
  </si>
  <si>
    <t>10-10-5100-530</t>
  </si>
  <si>
    <t>10-10-5100-735</t>
  </si>
  <si>
    <t>10-10-5100-740</t>
  </si>
  <si>
    <t>AUXILARY</t>
  </si>
  <si>
    <t>10-10-5100-760</t>
  </si>
  <si>
    <t>DISPATCHER SERVICES</t>
  </si>
  <si>
    <t>10-10-5100-730</t>
  </si>
  <si>
    <t>10-10-5100-900</t>
  </si>
  <si>
    <t>POLICE DEPARTMENT TOTAL:</t>
  </si>
  <si>
    <t>10-10-5400-020</t>
  </si>
  <si>
    <t>10-10-5400-040</t>
  </si>
  <si>
    <t>10-10-5400-050</t>
  </si>
  <si>
    <t>10-10-5400-060</t>
  </si>
  <si>
    <t>10-10-5400-070</t>
  </si>
  <si>
    <t>10-10-5400-110</t>
  </si>
  <si>
    <t>10-10-5400-140</t>
  </si>
  <si>
    <t>10-10-5400-160</t>
  </si>
  <si>
    <t xml:space="preserve">          10-10-5400-170</t>
  </si>
  <si>
    <t>M&amp;R AUTO</t>
  </si>
  <si>
    <t>10-10-5400-260</t>
  </si>
  <si>
    <t xml:space="preserve">          10-10-5400-310</t>
  </si>
  <si>
    <t xml:space="preserve">          10-10-5400-320</t>
  </si>
  <si>
    <t>10-10-5400-330</t>
  </si>
  <si>
    <t>10-10-5400-331</t>
  </si>
  <si>
    <t>PLANNING BOARD</t>
  </si>
  <si>
    <t>10-10-5400-332</t>
  </si>
  <si>
    <t>BOARD OF ADJUSTMENT</t>
  </si>
  <si>
    <t>10-10-5400-335</t>
  </si>
  <si>
    <t>10-10-5400-450</t>
  </si>
  <si>
    <t>CONTRACT SERVICES - BLDG. INSP.</t>
  </si>
  <si>
    <t>10-10-5400-451</t>
  </si>
  <si>
    <t>CONTRACT SERVICES - FIRE INSP.</t>
  </si>
  <si>
    <t>10-20-5400-452</t>
  </si>
  <si>
    <t>CONTRACTED SERVICES - ZONE</t>
  </si>
  <si>
    <t>10-10-5400-530</t>
  </si>
  <si>
    <t>10-10-5400-730</t>
  </si>
  <si>
    <t>10-10-5400-900</t>
  </si>
  <si>
    <t>PLANNING AND ZONING DEPARTMENT TOTAL:</t>
  </si>
  <si>
    <t>10-80-6190-340</t>
  </si>
  <si>
    <t>LANDCARE COMMITTEE</t>
  </si>
  <si>
    <t>10-80-3340-452</t>
  </si>
  <si>
    <t>LANDCARE GRANT - HEMLOCKS</t>
  </si>
  <si>
    <t>10-80-6190-450</t>
  </si>
  <si>
    <t>GREENWAY DEVELOPMENT</t>
  </si>
  <si>
    <t>10-80-6190-710</t>
  </si>
  <si>
    <t>OPEN SPACE CONSERVATION</t>
  </si>
  <si>
    <t>10-80-6190-753</t>
  </si>
  <si>
    <t>TREE MAINTENANCE</t>
  </si>
  <si>
    <t>10-80-6190-730</t>
  </si>
  <si>
    <t>10-80-6100-900</t>
  </si>
  <si>
    <t>RECREATION DEPARTMENT TOTAL:</t>
  </si>
  <si>
    <t>10-00-5000-080</t>
  </si>
  <si>
    <t>10-00-5000-130</t>
  </si>
  <si>
    <t>10-00-5000-150</t>
  </si>
  <si>
    <t>M&amp;R BUILDINGS &amp; GROUNDS</t>
  </si>
  <si>
    <t>10-00-5000-160</t>
  </si>
  <si>
    <t>10-00-5000-330</t>
  </si>
  <si>
    <t>10-00-5000-450</t>
  </si>
  <si>
    <t>10-00-5000-480</t>
  </si>
  <si>
    <t>10-00-5000-571</t>
  </si>
  <si>
    <t>10-00-5000-730</t>
  </si>
  <si>
    <t>10-00-5000-900</t>
  </si>
  <si>
    <t>DEBT SERVICING</t>
  </si>
  <si>
    <t>PUBLIC BUILDINGS DEPARTMENT TOTAL:</t>
  </si>
  <si>
    <t>DMV Taxes - Current Yea</t>
  </si>
  <si>
    <t xml:space="preserve">SEPARATION ALLOWANCE </t>
  </si>
  <si>
    <t>10-10-5400-100</t>
  </si>
  <si>
    <t>10-00-3000-100</t>
  </si>
  <si>
    <t>10-10-5100-081</t>
  </si>
  <si>
    <t>10-80-6190-335</t>
  </si>
  <si>
    <t>10-20-5550-530</t>
  </si>
  <si>
    <t>10-00-4200-335</t>
  </si>
  <si>
    <t>FY 2022</t>
  </si>
  <si>
    <t>General Revenue</t>
  </si>
  <si>
    <t>General Expenses</t>
  </si>
  <si>
    <t>Water Revenue</t>
  </si>
  <si>
    <t>Water Expenses</t>
  </si>
  <si>
    <t>Excess</t>
  </si>
  <si>
    <t>Greybeard done and paid in full</t>
  </si>
  <si>
    <t>Taylor- Services for FY22 paid</t>
  </si>
  <si>
    <t>Taylor-Remaining for Software-Not yet paid</t>
  </si>
  <si>
    <t>FY 2023</t>
  </si>
  <si>
    <t>Balance Remaining</t>
  </si>
  <si>
    <t>ARPA Balance</t>
  </si>
  <si>
    <t>Project</t>
  </si>
  <si>
    <t>Department</t>
  </si>
  <si>
    <t>Police</t>
  </si>
  <si>
    <t>Street</t>
  </si>
  <si>
    <t>Water</t>
  </si>
  <si>
    <t>Cost</t>
  </si>
  <si>
    <t>Patrol Car</t>
  </si>
  <si>
    <t>Funding
General Fund</t>
  </si>
  <si>
    <t>Funding
ARPA</t>
  </si>
  <si>
    <t>Not Funded</t>
  </si>
  <si>
    <t>TOTALS</t>
  </si>
  <si>
    <t>Total
Cap Outlay</t>
  </si>
  <si>
    <t>Powell
Funded</t>
  </si>
  <si>
    <t>Funding
Water Fund</t>
  </si>
  <si>
    <t>HIGHLIGHTS:</t>
  </si>
  <si>
    <t>Capital Projects Include:</t>
  </si>
  <si>
    <t xml:space="preserve">  </t>
  </si>
  <si>
    <t>Sub-Total</t>
  </si>
  <si>
    <t>10-00-4200-081</t>
  </si>
  <si>
    <t>Board Approved
FY22-23</t>
  </si>
  <si>
    <t>Recommended
FY 23-24</t>
  </si>
  <si>
    <t>Board
Approved
FY 22-23</t>
  </si>
  <si>
    <t>Recommended
FY23-24</t>
  </si>
  <si>
    <t>Board Approved
FY 22-23</t>
  </si>
  <si>
    <t xml:space="preserve"> Board
Approved
FY 22-23</t>
  </si>
  <si>
    <t>Revenue Replacement - Salary Reimbursement 9-6-21 through 12-26-21 Admin, Public Works, Streets, Police, and Sanitation)</t>
  </si>
  <si>
    <t>Revenue Replacement - Salary Reimbursement 9-6-21 through 12-26-21 Water</t>
  </si>
  <si>
    <t>FY2024</t>
  </si>
  <si>
    <t>ARPA monies moved to the general fund per Grant Project Ordinance signed 5-11-23</t>
  </si>
  <si>
    <t>ARPA monies moved to the water fund per Grant Project Ordinance signed 5-11-23</t>
  </si>
  <si>
    <t>FY2023</t>
  </si>
  <si>
    <t>Contract w/James River Equipment Company for 1 generator ($6,200.19 under budgeted amount of $30,459)</t>
  </si>
  <si>
    <t>Contract w/Liquid Engineering to clean and inspect 2 wells, with float level repairs to be billed at $475/hour (currently $26,430 under budgeted amount of $32,200)- To be completed in the Fall of 2023 for FY23.</t>
  </si>
  <si>
    <t>General fund - ARPA monies already expended. These monies are free of any category spending restrictions, as well as any time limits.</t>
  </si>
  <si>
    <t>.0625 allocation from water fund</t>
  </si>
  <si>
    <t>Audio/visual improvements for assembly room</t>
  </si>
  <si>
    <t>Increase in consumer goods</t>
  </si>
  <si>
    <t>Closing out fund 13 will pay out of debt servicing 10-00-5000-900</t>
  </si>
  <si>
    <t>Older fleet, maintenance and up keep costs expected to rise</t>
  </si>
  <si>
    <t>Fuel prices back to pre-covid</t>
  </si>
  <si>
    <t>Medical costs for new employee</t>
  </si>
  <si>
    <t>Replacing oldest vehicle in fleet</t>
  </si>
  <si>
    <t>5% COLA</t>
  </si>
  <si>
    <t>ESRI software and new computer for Planning &amp; Zoning</t>
  </si>
  <si>
    <t>Building inspector's licenses and continuing education</t>
  </si>
  <si>
    <t>Gravel, striping, patching, misc fees</t>
  </si>
  <si>
    <t>.0625% indirect to other departments</t>
  </si>
  <si>
    <t>CAPITAL OUTLAY PROJECTS:  FY 2023-2024</t>
  </si>
  <si>
    <t>Governing Body</t>
  </si>
  <si>
    <t>Sanitation</t>
  </si>
  <si>
    <t>5% COLA Increase</t>
  </si>
  <si>
    <t>1st Tranche</t>
  </si>
  <si>
    <t>2nd Tranche</t>
  </si>
  <si>
    <t>4100-Governing Body</t>
  </si>
  <si>
    <t>4200-Administration</t>
  </si>
  <si>
    <t>5000-Public Buildings</t>
  </si>
  <si>
    <t>5100-Police</t>
  </si>
  <si>
    <t>5400-Planning and Zoning</t>
  </si>
  <si>
    <t>5500-Public Works</t>
  </si>
  <si>
    <t>5600-Streets</t>
  </si>
  <si>
    <t>5800-Sanitation</t>
  </si>
  <si>
    <t>6190-Recreation</t>
  </si>
  <si>
    <t>30-Water</t>
  </si>
  <si>
    <t>Texas Rd. Pedestrian Bridge</t>
  </si>
  <si>
    <t>FY 2024 Total Budget is .63% lower than FY 2023 Budget</t>
  </si>
  <si>
    <t>Total budget</t>
  </si>
  <si>
    <t>FY 2024 General Fund Budget is 2.72% lower than FY 2023 Budget</t>
  </si>
  <si>
    <t>FY 2024 Water Fund Budget is 11.44% higher than FY 2023 Budget</t>
  </si>
  <si>
    <t>Texas Road Pedestrian Bridge Project (Street)</t>
  </si>
  <si>
    <t xml:space="preserve">Wood Chipper </t>
  </si>
  <si>
    <t>Wood Chipper (Sanitation)</t>
  </si>
  <si>
    <t>Patrol Vehicle (Police)</t>
  </si>
  <si>
    <t>Meter System Upgrade (Water)</t>
  </si>
  <si>
    <t>Audio/Visual Improvements in Assembly Room (Governing Body)</t>
  </si>
  <si>
    <t>Skid Steer/Tractor (Street)</t>
  </si>
  <si>
    <t>A penny of the current tax rate of .43 generates:</t>
  </si>
  <si>
    <t>Summary</t>
  </si>
  <si>
    <t xml:space="preserve">Skid Steer/Tractor </t>
  </si>
  <si>
    <t xml:space="preserve">Meter System Upgrade </t>
  </si>
  <si>
    <t>Audio/Visual Improvements in Assembly Room</t>
  </si>
  <si>
    <t>NCLM project 6.3% increase - factored with a 5.5% increase</t>
  </si>
  <si>
    <t>Keep FY23 Amount</t>
  </si>
  <si>
    <t>MRA Payments</t>
  </si>
  <si>
    <t>Interest rates on ALL accounts plummeted after the pandemic--Earning approx $37/month</t>
  </si>
  <si>
    <t>Earning at approx $3 per month</t>
  </si>
  <si>
    <t>No budget needed since this represents unusual one-time items</t>
  </si>
  <si>
    <t>No information on this</t>
  </si>
  <si>
    <t xml:space="preserve">No information </t>
  </si>
  <si>
    <t>Based on current year actual</t>
  </si>
  <si>
    <t>Based on small # of Zoning Permits issued @ $35/permit--March was the exception this year with $350.00</t>
  </si>
  <si>
    <t>Based on Qtrly billing to CCC,USPS, WBL for a total of $935 per Qtr)</t>
  </si>
  <si>
    <t>Based on back door pick ups every other month for a total of 6 @ $175.00 each</t>
  </si>
  <si>
    <t>Based on "average" of 4 Special Pickups per month @ $25 per pickup</t>
  </si>
  <si>
    <t>Training</t>
  </si>
  <si>
    <t>Rate increase</t>
  </si>
  <si>
    <t>Auditing services $28,660</t>
  </si>
  <si>
    <t>Ads for new town manager</t>
  </si>
  <si>
    <t>Any overages on salary</t>
  </si>
  <si>
    <t>5% COLA Raise, includes 3% for officer certification</t>
  </si>
  <si>
    <t>Contracted cleaning and mailing service</t>
  </si>
  <si>
    <t>Dual systems until we can completely convert over to Tyler Tech</t>
  </si>
  <si>
    <t>Training/seminars</t>
  </si>
  <si>
    <t>Increase in Land of Sky Zoning Administration Contract</t>
  </si>
  <si>
    <t>Contract for building inspections</t>
  </si>
  <si>
    <t>Added 500 for town clerk docking station and monitor</t>
  </si>
  <si>
    <t>Looking at new plan (3120 - internet, 3168 telephones)</t>
  </si>
  <si>
    <t>Lawncare - mulch</t>
  </si>
  <si>
    <t>Street and culvert repair</t>
  </si>
  <si>
    <t>Survey Virginia and Powell Bill map</t>
  </si>
  <si>
    <t>Texas RdPedestrian Bridge Project ($101,000), Skid Steer/Tractor ($30,000)</t>
  </si>
  <si>
    <t>Increase in need to purchase more bags and more gloves</t>
  </si>
  <si>
    <t>Increase in labor fees through First at Blue Ridge from $12 to $14/ per hour</t>
  </si>
  <si>
    <t>Increase in rental and dumping fees</t>
  </si>
  <si>
    <t>Increase in Buncombe County landfill fees</t>
  </si>
  <si>
    <t>Wood chipper</t>
  </si>
  <si>
    <t>Tree board - American Chestnut membership fee - Printing costs</t>
  </si>
  <si>
    <t>Contribution to Landcare</t>
  </si>
  <si>
    <t>Increase from $4.95 to $6.26 ( $1.31/1000 gallons)</t>
  </si>
  <si>
    <t>Increase in postage rates</t>
  </si>
  <si>
    <t>Increase in utility rate</t>
  </si>
  <si>
    <t>Senior water operator certification</t>
  </si>
  <si>
    <t>Increase in chemical cost</t>
  </si>
  <si>
    <t>Meter system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</si>
</sst>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00\-000"/>
    <numFmt numFmtId="165" formatCode="&quot;$&quot;#,##0"/>
    <numFmt numFmtId="166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i/>
      <sz val="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2" tint="-0.24997711111789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slantDashDot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slantDashDot">
        <color indexed="64"/>
      </right>
      <top/>
      <bottom/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3">
    <xf numFmtId="0" fontId="0" fillId="0" borderId="0" xfId="0"/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6" fillId="0" borderId="0" xfId="0" applyNumberFormat="1" applyFont="1"/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3" fontId="7" fillId="0" borderId="3" xfId="0" applyNumberFormat="1" applyFont="1" applyBorder="1"/>
    <xf numFmtId="0" fontId="0" fillId="0" borderId="3" xfId="0" applyBorder="1"/>
    <xf numFmtId="4" fontId="6" fillId="0" borderId="0" xfId="0" applyNumberFormat="1" applyFont="1" applyProtection="1">
      <protection locked="0"/>
    </xf>
    <xf numFmtId="165" fontId="9" fillId="0" borderId="0" xfId="0" applyNumberFormat="1" applyFont="1"/>
    <xf numFmtId="164" fontId="6" fillId="0" borderId="0" xfId="0" applyNumberFormat="1" applyFont="1" applyAlignment="1">
      <alignment horizontal="left"/>
    </xf>
    <xf numFmtId="3" fontId="6" fillId="0" borderId="3" xfId="0" applyNumberFormat="1" applyFont="1" applyBorder="1"/>
    <xf numFmtId="3" fontId="10" fillId="0" borderId="3" xfId="0" applyNumberFormat="1" applyFont="1" applyBorder="1"/>
    <xf numFmtId="164" fontId="7" fillId="0" borderId="0" xfId="0" applyNumberFormat="1" applyFont="1"/>
    <xf numFmtId="0" fontId="7" fillId="0" borderId="0" xfId="0" applyFont="1"/>
    <xf numFmtId="165" fontId="7" fillId="0" borderId="1" xfId="0" applyNumberFormat="1" applyFont="1" applyBorder="1"/>
    <xf numFmtId="165" fontId="7" fillId="0" borderId="8" xfId="0" applyNumberFormat="1" applyFont="1" applyBorder="1"/>
    <xf numFmtId="0" fontId="0" fillId="0" borderId="9" xfId="0" applyBorder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1" xfId="0" applyFont="1" applyBorder="1"/>
    <xf numFmtId="0" fontId="10" fillId="0" borderId="0" xfId="0" applyFont="1"/>
    <xf numFmtId="0" fontId="10" fillId="0" borderId="3" xfId="0" applyFont="1" applyBorder="1"/>
    <xf numFmtId="4" fontId="6" fillId="0" borderId="1" xfId="0" applyNumberFormat="1" applyFont="1" applyBorder="1"/>
    <xf numFmtId="165" fontId="7" fillId="0" borderId="0" xfId="0" applyNumberFormat="1" applyFont="1"/>
    <xf numFmtId="0" fontId="10" fillId="0" borderId="9" xfId="0" applyFont="1" applyBorder="1"/>
    <xf numFmtId="0" fontId="11" fillId="0" borderId="0" xfId="0" applyFont="1"/>
    <xf numFmtId="4" fontId="6" fillId="2" borderId="0" xfId="0" applyNumberFormat="1" applyFont="1" applyFill="1" applyProtection="1">
      <protection locked="0"/>
    </xf>
    <xf numFmtId="164" fontId="6" fillId="0" borderId="1" xfId="0" applyNumberFormat="1" applyFont="1" applyBorder="1"/>
    <xf numFmtId="0" fontId="6" fillId="0" borderId="1" xfId="0" applyFont="1" applyBorder="1"/>
    <xf numFmtId="38" fontId="10" fillId="0" borderId="0" xfId="0" applyNumberFormat="1" applyFont="1"/>
    <xf numFmtId="166" fontId="6" fillId="0" borderId="0" xfId="3" applyNumberFormat="1" applyFont="1" applyFill="1" applyProtection="1">
      <protection locked="0"/>
    </xf>
    <xf numFmtId="1" fontId="10" fillId="0" borderId="0" xfId="0" applyNumberFormat="1" applyFont="1"/>
    <xf numFmtId="1" fontId="6" fillId="0" borderId="0" xfId="3" applyNumberFormat="1" applyFont="1" applyFill="1" applyProtection="1">
      <protection locked="0"/>
    </xf>
    <xf numFmtId="165" fontId="0" fillId="0" borderId="0" xfId="0" applyNumberFormat="1"/>
    <xf numFmtId="165" fontId="8" fillId="0" borderId="12" xfId="0" applyNumberFormat="1" applyFont="1" applyBorder="1"/>
    <xf numFmtId="165" fontId="8" fillId="0" borderId="12" xfId="0" applyNumberFormat="1" applyFont="1" applyBorder="1" applyAlignment="1">
      <alignment horizontal="right"/>
    </xf>
    <xf numFmtId="0" fontId="8" fillId="0" borderId="12" xfId="0" applyFont="1" applyBorder="1"/>
    <xf numFmtId="165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/>
    <xf numFmtId="0" fontId="8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2" applyNumberFormat="1" applyFont="1" applyFill="1" applyAlignment="1">
      <alignment horizontal="right"/>
    </xf>
    <xf numFmtId="0" fontId="0" fillId="0" borderId="0" xfId="0" applyAlignment="1">
      <alignment horizontal="left"/>
    </xf>
    <xf numFmtId="3" fontId="0" fillId="0" borderId="0" xfId="2" applyNumberFormat="1" applyFont="1" applyAlignment="1">
      <alignment horizontal="right"/>
    </xf>
    <xf numFmtId="3" fontId="10" fillId="0" borderId="0" xfId="2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3" fontId="0" fillId="0" borderId="0" xfId="2" applyNumberFormat="1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3" fontId="0" fillId="0" borderId="14" xfId="2" applyNumberFormat="1" applyFont="1" applyBorder="1" applyAlignment="1">
      <alignment horizontal="right"/>
    </xf>
    <xf numFmtId="0" fontId="0" fillId="0" borderId="14" xfId="0" applyBorder="1"/>
    <xf numFmtId="3" fontId="0" fillId="0" borderId="14" xfId="0" applyNumberFormat="1" applyBorder="1"/>
    <xf numFmtId="165" fontId="8" fillId="0" borderId="0" xfId="0" applyNumberFormat="1" applyFont="1"/>
    <xf numFmtId="3" fontId="8" fillId="0" borderId="0" xfId="0" applyNumberFormat="1" applyFont="1"/>
    <xf numFmtId="165" fontId="7" fillId="0" borderId="5" xfId="0" applyNumberFormat="1" applyFont="1" applyBorder="1"/>
    <xf numFmtId="165" fontId="7" fillId="0" borderId="3" xfId="0" applyNumberFormat="1" applyFont="1" applyBorder="1"/>
    <xf numFmtId="0" fontId="6" fillId="0" borderId="3" xfId="0" applyFont="1" applyBorder="1"/>
    <xf numFmtId="3" fontId="7" fillId="0" borderId="4" xfId="0" applyNumberFormat="1" applyFont="1" applyBorder="1"/>
    <xf numFmtId="0" fontId="15" fillId="0" borderId="0" xfId="0" applyFont="1"/>
    <xf numFmtId="0" fontId="7" fillId="0" borderId="3" xfId="0" applyFont="1" applyBorder="1"/>
    <xf numFmtId="165" fontId="7" fillId="0" borderId="7" xfId="0" applyNumberFormat="1" applyFont="1" applyBorder="1"/>
    <xf numFmtId="0" fontId="7" fillId="0" borderId="4" xfId="0" applyFont="1" applyBorder="1"/>
    <xf numFmtId="0" fontId="7" fillId="0" borderId="1" xfId="0" applyFont="1" applyBorder="1" applyAlignment="1">
      <alignment horizontal="center" wrapText="1"/>
    </xf>
    <xf numFmtId="3" fontId="10" fillId="3" borderId="3" xfId="2" applyNumberFormat="1" applyFont="1" applyFill="1" applyBorder="1" applyAlignment="1">
      <alignment horizontal="right"/>
    </xf>
    <xf numFmtId="6" fontId="0" fillId="3" borderId="3" xfId="0" applyNumberFormat="1" applyFill="1" applyBorder="1"/>
    <xf numFmtId="166" fontId="10" fillId="3" borderId="3" xfId="1" applyNumberFormat="1" applyFont="1" applyFill="1" applyBorder="1"/>
    <xf numFmtId="3" fontId="0" fillId="3" borderId="3" xfId="0" applyNumberFormat="1" applyFill="1" applyBorder="1" applyAlignment="1">
      <alignment horizontal="right"/>
    </xf>
    <xf numFmtId="165" fontId="10" fillId="3" borderId="11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center" wrapText="1"/>
    </xf>
    <xf numFmtId="3" fontId="10" fillId="3" borderId="6" xfId="2" applyNumberFormat="1" applyFon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165" fontId="10" fillId="3" borderId="15" xfId="0" applyNumberFormat="1" applyFont="1" applyFill="1" applyBorder="1" applyAlignment="1">
      <alignment horizontal="right"/>
    </xf>
    <xf numFmtId="3" fontId="7" fillId="3" borderId="3" xfId="0" applyNumberFormat="1" applyFont="1" applyFill="1" applyBorder="1"/>
    <xf numFmtId="3" fontId="6" fillId="3" borderId="3" xfId="0" applyNumberFormat="1" applyFont="1" applyFill="1" applyBorder="1"/>
    <xf numFmtId="3" fontId="6" fillId="3" borderId="3" xfId="0" applyNumberFormat="1" applyFont="1" applyFill="1" applyBorder="1" applyProtection="1">
      <protection locked="0"/>
    </xf>
    <xf numFmtId="165" fontId="6" fillId="3" borderId="5" xfId="0" applyNumberFormat="1" applyFont="1" applyFill="1" applyBorder="1"/>
    <xf numFmtId="3" fontId="6" fillId="3" borderId="4" xfId="0" applyNumberFormat="1" applyFont="1" applyFill="1" applyBorder="1" applyProtection="1">
      <protection locked="0"/>
    </xf>
    <xf numFmtId="165" fontId="6" fillId="3" borderId="3" xfId="0" applyNumberFormat="1" applyFont="1" applyFill="1" applyBorder="1"/>
    <xf numFmtId="165" fontId="6" fillId="3" borderId="8" xfId="0" applyNumberFormat="1" applyFont="1" applyFill="1" applyBorder="1"/>
    <xf numFmtId="166" fontId="6" fillId="3" borderId="3" xfId="3" applyNumberFormat="1" applyFont="1" applyFill="1" applyBorder="1" applyProtection="1">
      <protection locked="0"/>
    </xf>
    <xf numFmtId="3" fontId="6" fillId="3" borderId="3" xfId="3" applyNumberFormat="1" applyFont="1" applyFill="1" applyBorder="1" applyProtection="1">
      <protection locked="0"/>
    </xf>
    <xf numFmtId="3" fontId="6" fillId="3" borderId="3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center" wrapText="1"/>
    </xf>
    <xf numFmtId="165" fontId="7" fillId="0" borderId="12" xfId="0" applyNumberFormat="1" applyFont="1" applyBorder="1"/>
    <xf numFmtId="165" fontId="6" fillId="3" borderId="11" xfId="0" applyNumberFormat="1" applyFont="1" applyFill="1" applyBorder="1"/>
    <xf numFmtId="165" fontId="7" fillId="0" borderId="20" xfId="0" applyNumberFormat="1" applyFont="1" applyBorder="1"/>
    <xf numFmtId="165" fontId="7" fillId="0" borderId="11" xfId="0" applyNumberFormat="1" applyFont="1" applyBorder="1"/>
    <xf numFmtId="0" fontId="6" fillId="0" borderId="4" xfId="0" applyFont="1" applyBorder="1"/>
    <xf numFmtId="40" fontId="0" fillId="0" borderId="0" xfId="0" applyNumberFormat="1"/>
    <xf numFmtId="40" fontId="10" fillId="0" borderId="0" xfId="0" applyNumberFormat="1" applyFont="1"/>
    <xf numFmtId="38" fontId="0" fillId="0" borderId="0" xfId="0" applyNumberFormat="1"/>
    <xf numFmtId="38" fontId="6" fillId="0" borderId="0" xfId="0" applyNumberFormat="1" applyFont="1"/>
    <xf numFmtId="0" fontId="10" fillId="0" borderId="16" xfId="0" applyFont="1" applyBorder="1"/>
    <xf numFmtId="3" fontId="7" fillId="0" borderId="6" xfId="0" applyNumberFormat="1" applyFont="1" applyBorder="1"/>
    <xf numFmtId="165" fontId="7" fillId="0" borderId="6" xfId="0" applyNumberFormat="1" applyFont="1" applyBorder="1"/>
    <xf numFmtId="38" fontId="0" fillId="0" borderId="23" xfId="0" applyNumberFormat="1" applyBorder="1"/>
    <xf numFmtId="38" fontId="8" fillId="0" borderId="0" xfId="0" applyNumberFormat="1" applyFont="1"/>
    <xf numFmtId="6" fontId="10" fillId="0" borderId="0" xfId="0" applyNumberFormat="1" applyFont="1"/>
    <xf numFmtId="6" fontId="0" fillId="0" borderId="0" xfId="0" applyNumberFormat="1"/>
    <xf numFmtId="0" fontId="10" fillId="0" borderId="16" xfId="0" applyFont="1" applyBorder="1" applyAlignment="1">
      <alignment wrapText="1"/>
    </xf>
    <xf numFmtId="6" fontId="10" fillId="0" borderId="16" xfId="0" applyNumberFormat="1" applyFont="1" applyBorder="1"/>
    <xf numFmtId="6" fontId="0" fillId="0" borderId="16" xfId="0" applyNumberFormat="1" applyBorder="1"/>
    <xf numFmtId="6" fontId="8" fillId="0" borderId="16" xfId="0" applyNumberFormat="1" applyFont="1" applyBorder="1"/>
    <xf numFmtId="6" fontId="10" fillId="0" borderId="0" xfId="0" applyNumberFormat="1" applyFont="1" applyAlignment="1">
      <alignment horizontal="right"/>
    </xf>
    <xf numFmtId="0" fontId="17" fillId="0" borderId="0" xfId="0" applyFont="1"/>
    <xf numFmtId="3" fontId="0" fillId="0" borderId="23" xfId="0" applyNumberFormat="1" applyBorder="1"/>
    <xf numFmtId="0" fontId="7" fillId="0" borderId="13" xfId="0" applyFont="1" applyBorder="1" applyAlignment="1">
      <alignment horizontal="center" wrapText="1"/>
    </xf>
    <xf numFmtId="6" fontId="0" fillId="0" borderId="8" xfId="0" applyNumberFormat="1" applyBorder="1"/>
    <xf numFmtId="3" fontId="8" fillId="0" borderId="13" xfId="2" applyNumberFormat="1" applyFont="1" applyBorder="1" applyAlignment="1"/>
    <xf numFmtId="3" fontId="8" fillId="0" borderId="3" xfId="2" applyNumberFormat="1" applyFont="1" applyBorder="1" applyAlignment="1"/>
    <xf numFmtId="3" fontId="8" fillId="0" borderId="10" xfId="2" applyNumberFormat="1" applyFont="1" applyBorder="1" applyAlignment="1"/>
    <xf numFmtId="165" fontId="8" fillId="0" borderId="2" xfId="0" applyNumberFormat="1" applyFont="1" applyBorder="1"/>
    <xf numFmtId="0" fontId="0" fillId="0" borderId="13" xfId="0" applyBorder="1"/>
    <xf numFmtId="3" fontId="6" fillId="3" borderId="4" xfId="0" applyNumberFormat="1" applyFont="1" applyFill="1" applyBorder="1"/>
    <xf numFmtId="0" fontId="10" fillId="0" borderId="24" xfId="0" applyFont="1" applyBorder="1"/>
    <xf numFmtId="165" fontId="7" fillId="0" borderId="14" xfId="0" applyNumberFormat="1" applyFont="1" applyBorder="1"/>
    <xf numFmtId="165" fontId="7" fillId="0" borderId="10" xfId="0" applyNumberFormat="1" applyFont="1" applyBorder="1"/>
    <xf numFmtId="165" fontId="6" fillId="3" borderId="15" xfId="0" applyNumberFormat="1" applyFont="1" applyFill="1" applyBorder="1"/>
    <xf numFmtId="165" fontId="7" fillId="0" borderId="25" xfId="0" applyNumberFormat="1" applyFont="1" applyBorder="1"/>
    <xf numFmtId="3" fontId="6" fillId="3" borderId="6" xfId="0" applyNumberFormat="1" applyFont="1" applyFill="1" applyBorder="1" applyProtection="1">
      <protection locked="0"/>
    </xf>
    <xf numFmtId="165" fontId="6" fillId="3" borderId="21" xfId="0" applyNumberFormat="1" applyFont="1" applyFill="1" applyBorder="1"/>
    <xf numFmtId="3" fontId="6" fillId="3" borderId="6" xfId="0" applyNumberFormat="1" applyFont="1" applyFill="1" applyBorder="1"/>
    <xf numFmtId="3" fontId="6" fillId="3" borderId="22" xfId="0" applyNumberFormat="1" applyFont="1" applyFill="1" applyBorder="1" applyProtection="1">
      <protection locked="0"/>
    </xf>
    <xf numFmtId="165" fontId="6" fillId="3" borderId="6" xfId="0" applyNumberFormat="1" applyFont="1" applyFill="1" applyBorder="1"/>
    <xf numFmtId="0" fontId="6" fillId="0" borderId="7" xfId="0" applyFont="1" applyBorder="1"/>
    <xf numFmtId="165" fontId="7" fillId="0" borderId="26" xfId="0" applyNumberFormat="1" applyFont="1" applyBorder="1"/>
    <xf numFmtId="3" fontId="7" fillId="0" borderId="7" xfId="0" applyNumberFormat="1" applyFont="1" applyBorder="1"/>
    <xf numFmtId="3" fontId="7" fillId="0" borderId="27" xfId="0" applyNumberFormat="1" applyFont="1" applyBorder="1"/>
    <xf numFmtId="0" fontId="10" fillId="0" borderId="6" xfId="0" applyFont="1" applyBorder="1"/>
    <xf numFmtId="0" fontId="10" fillId="0" borderId="17" xfId="0" applyFont="1" applyBorder="1"/>
    <xf numFmtId="0" fontId="6" fillId="0" borderId="13" xfId="0" applyFont="1" applyBorder="1"/>
    <xf numFmtId="3" fontId="7" fillId="0" borderId="10" xfId="0" applyNumberFormat="1" applyFont="1" applyBorder="1"/>
    <xf numFmtId="3" fontId="6" fillId="0" borderId="4" xfId="0" applyNumberFormat="1" applyFont="1" applyBorder="1"/>
    <xf numFmtId="44" fontId="0" fillId="0" borderId="0" xfId="12" applyFont="1"/>
    <xf numFmtId="44" fontId="0" fillId="0" borderId="23" xfId="12" applyFont="1" applyBorder="1"/>
    <xf numFmtId="44" fontId="10" fillId="0" borderId="0" xfId="12" applyFont="1"/>
    <xf numFmtId="44" fontId="18" fillId="0" borderId="0" xfId="12" applyFont="1"/>
    <xf numFmtId="44" fontId="18" fillId="0" borderId="23" xfId="12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3" fontId="7" fillId="0" borderId="30" xfId="0" applyNumberFormat="1" applyFont="1" applyBorder="1"/>
    <xf numFmtId="0" fontId="10" fillId="0" borderId="0" xfId="0" applyFont="1" applyAlignment="1">
      <alignment wrapText="1"/>
    </xf>
    <xf numFmtId="38" fontId="0" fillId="0" borderId="17" xfId="0" applyNumberFormat="1" applyBorder="1"/>
    <xf numFmtId="38" fontId="10" fillId="0" borderId="6" xfId="0" applyNumberFormat="1" applyFont="1" applyBorder="1"/>
    <xf numFmtId="38" fontId="0" fillId="0" borderId="6" xfId="0" applyNumberFormat="1" applyBorder="1"/>
    <xf numFmtId="38" fontId="0" fillId="0" borderId="31" xfId="0" applyNumberFormat="1" applyBorder="1"/>
    <xf numFmtId="38" fontId="0" fillId="0" borderId="32" xfId="0" applyNumberFormat="1" applyBorder="1"/>
    <xf numFmtId="0" fontId="0" fillId="0" borderId="33" xfId="0" applyBorder="1"/>
    <xf numFmtId="0" fontId="16" fillId="0" borderId="13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38" fontId="16" fillId="0" borderId="19" xfId="0" applyNumberFormat="1" applyFont="1" applyBorder="1" applyAlignment="1">
      <alignment horizontal="center" wrapText="1"/>
    </xf>
    <xf numFmtId="38" fontId="16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17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40" fontId="10" fillId="0" borderId="0" xfId="0" applyNumberFormat="1" applyFont="1" applyAlignment="1">
      <alignment horizontal="left" wrapText="1"/>
    </xf>
    <xf numFmtId="3" fontId="0" fillId="0" borderId="0" xfId="0" applyNumberFormat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33" xfId="0" applyFont="1" applyBorder="1"/>
    <xf numFmtId="0" fontId="10" fillId="0" borderId="34" xfId="0" applyFont="1" applyBorder="1" applyAlignment="1">
      <alignment horizontal="left" vertical="center" wrapText="1"/>
    </xf>
    <xf numFmtId="0" fontId="6" fillId="0" borderId="33" xfId="0" applyFont="1" applyBorder="1"/>
    <xf numFmtId="0" fontId="10" fillId="0" borderId="34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0" fillId="0" borderId="35" xfId="0" applyBorder="1"/>
    <xf numFmtId="0" fontId="10" fillId="0" borderId="36" xfId="0" applyFont="1" applyBorder="1"/>
    <xf numFmtId="0" fontId="19" fillId="0" borderId="0" xfId="0" applyFont="1"/>
  </cellXfs>
  <cellStyles count="13">
    <cellStyle name="Comma 2" xfId="1" xr:uid="{5A3AC801-8DE6-4D0B-AE15-2E41CF9A3F4E}"/>
    <cellStyle name="Comma 3" xfId="3" xr:uid="{429C48AD-E67C-4DF6-95BA-8BEF2C821BC6}"/>
    <cellStyle name="Comma 4" xfId="6" xr:uid="{65DD718F-C1C9-4DF8-A3B2-ACEC8339633D}"/>
    <cellStyle name="Comma 5" xfId="11" xr:uid="{CC7EA934-D0CD-465B-9C4A-132206CBC7B6}"/>
    <cellStyle name="Currency" xfId="12" builtinId="4"/>
    <cellStyle name="Currency 2" xfId="2" xr:uid="{690FEE0C-5CED-446B-85D2-0AF0337A727E}"/>
    <cellStyle name="Currency 3" xfId="9" xr:uid="{F8F5D9C1-AF3B-4ECC-96B6-4605894E7F3D}"/>
    <cellStyle name="Normal" xfId="0" builtinId="0"/>
    <cellStyle name="Normal 2" xfId="4" xr:uid="{C9786CCB-788A-4FAD-8EFB-C78F9C51D5D1}"/>
    <cellStyle name="Normal 3" xfId="5" xr:uid="{891F3C3E-7EC1-4A79-96B6-74125B2E456D}"/>
    <cellStyle name="Normal 4" xfId="7" xr:uid="{6A55B3DB-91CA-4F04-811D-03995A53CE08}"/>
    <cellStyle name="Normal 5" xfId="8" xr:uid="{82CE4F47-6DD3-44D1-AF65-68EBFA4C5F58}"/>
    <cellStyle name="Percent 2" xfId="10" xr:uid="{9A93A5C5-0FE6-4036-A0AF-6E19257B1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13</xdr:row>
      <xdr:rowOff>19050</xdr:rowOff>
    </xdr:from>
    <xdr:to>
      <xdr:col>7</xdr:col>
      <xdr:colOff>59055</xdr:colOff>
      <xdr:row>15</xdr:row>
      <xdr:rowOff>7620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6E0FAF2-FD7E-EBD4-DFC1-5F43C38DD33F}"/>
            </a:ext>
          </a:extLst>
        </xdr:cNvPr>
        <xdr:cNvSpPr/>
      </xdr:nvSpPr>
      <xdr:spPr>
        <a:xfrm>
          <a:off x="3829050" y="3076575"/>
          <a:ext cx="640080" cy="731520"/>
        </a:xfrm>
        <a:prstGeom prst="rightBrac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76200</xdr:colOff>
      <xdr:row>13</xdr:row>
      <xdr:rowOff>219075</xdr:rowOff>
    </xdr:from>
    <xdr:to>
      <xdr:col>8</xdr:col>
      <xdr:colOff>361950</xdr:colOff>
      <xdr:row>14</xdr:row>
      <xdr:rowOff>200025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7F0FD7-000E-1164-CCC9-EBDE8F0BFDF6}"/>
            </a:ext>
          </a:extLst>
        </xdr:cNvPr>
        <xdr:cNvSpPr txBox="1"/>
      </xdr:nvSpPr>
      <xdr:spPr>
        <a:xfrm>
          <a:off x="4486275" y="3276600"/>
          <a:ext cx="8953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/>
            <a:t>$148,766.78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6B58B-C5EB-4EC8-96BF-70377558F552}">
  <dimension ref="A1:G30"/>
  <sheetViews>
    <sheetView tabSelected="1" workbookViewId="0">
      <selection activeCell="A22" sqref="A22"/>
    </sheetView>
  </sheetViews>
  <sheetFormatPr defaultRowHeight="12.75" x14ac:dyDescent="0.2"/>
  <cols>
    <col min="1" max="1" width="14" customWidth="1"/>
    <col min="2" max="2" width="11.7109375" bestFit="1" customWidth="1"/>
    <col min="3" max="3" width="19.5703125" style="100" bestFit="1" customWidth="1"/>
    <col min="4" max="4" width="16" customWidth="1"/>
    <col min="7" max="7" width="8.85546875" style="100"/>
  </cols>
  <sheetData>
    <row r="1" spans="1:7" ht="15.75" x14ac:dyDescent="0.25">
      <c r="A1" s="182" t="s">
        <v>489</v>
      </c>
    </row>
    <row r="2" spans="1:7" x14ac:dyDescent="0.2">
      <c r="A2" t="s">
        <v>402</v>
      </c>
      <c r="C2" s="100">
        <f>'Schedule of Revenues - General'!R33</f>
        <v>2017851</v>
      </c>
    </row>
    <row r="3" spans="1:7" x14ac:dyDescent="0.2">
      <c r="A3" t="s">
        <v>403</v>
      </c>
      <c r="C3" s="105">
        <f>'4100 GOVERNING BODY'!F34+'4200 ADMINISTRATION'!F41+'5000 PUBLIC BUILDINGS'!F26+'5100 POLICE'!F38+'5400 PLANNING AND ZONING'!F38+'5500 PUBLIC WORKS'!F37+'5600 STREETS'!F43+'5800 SANITATION'!F34+'6190 RECREATION'!F25</f>
        <v>2017851</v>
      </c>
    </row>
    <row r="4" spans="1:7" x14ac:dyDescent="0.2">
      <c r="B4" s="25" t="s">
        <v>406</v>
      </c>
      <c r="C4" s="106">
        <f>C2-C3</f>
        <v>0</v>
      </c>
    </row>
    <row r="6" spans="1:7" x14ac:dyDescent="0.2">
      <c r="A6" t="s">
        <v>404</v>
      </c>
      <c r="C6" s="100">
        <f>'Schedule of Revenues - Water'!Q16</f>
        <v>400885</v>
      </c>
    </row>
    <row r="7" spans="1:7" x14ac:dyDescent="0.2">
      <c r="A7" t="s">
        <v>405</v>
      </c>
      <c r="C7" s="105">
        <f>'30 WATER'!F40</f>
        <v>400885</v>
      </c>
      <c r="D7" s="34" t="s">
        <v>17</v>
      </c>
    </row>
    <row r="8" spans="1:7" x14ac:dyDescent="0.2">
      <c r="B8" s="25" t="s">
        <v>406</v>
      </c>
      <c r="C8" s="106">
        <f>C6-C7</f>
        <v>0</v>
      </c>
      <c r="D8" s="25" t="s">
        <v>17</v>
      </c>
      <c r="G8" s="106"/>
    </row>
    <row r="10" spans="1:7" x14ac:dyDescent="0.2">
      <c r="A10" t="s">
        <v>478</v>
      </c>
      <c r="C10" s="45">
        <v>2418736</v>
      </c>
    </row>
    <row r="11" spans="1:7" x14ac:dyDescent="0.2">
      <c r="B11" s="45"/>
    </row>
    <row r="12" spans="1:7" ht="27.75" customHeight="1" x14ac:dyDescent="0.2">
      <c r="A12" s="174" t="s">
        <v>488</v>
      </c>
      <c r="B12" s="174"/>
      <c r="C12" s="98">
        <f>(1250000/0.43)/100</f>
        <v>29069.767441860466</v>
      </c>
    </row>
    <row r="14" spans="1:7" x14ac:dyDescent="0.2">
      <c r="A14" s="44" t="s">
        <v>427</v>
      </c>
    </row>
    <row r="16" spans="1:7" x14ac:dyDescent="0.2">
      <c r="A16" s="25" t="s">
        <v>463</v>
      </c>
    </row>
    <row r="18" spans="1:6" x14ac:dyDescent="0.2">
      <c r="A18" s="25" t="s">
        <v>477</v>
      </c>
    </row>
    <row r="19" spans="1:6" x14ac:dyDescent="0.2">
      <c r="A19" s="25" t="s">
        <v>479</v>
      </c>
    </row>
    <row r="20" spans="1:6" x14ac:dyDescent="0.2">
      <c r="A20" s="25" t="s">
        <v>480</v>
      </c>
    </row>
    <row r="21" spans="1:6" x14ac:dyDescent="0.2">
      <c r="A21" s="25"/>
    </row>
    <row r="22" spans="1:6" x14ac:dyDescent="0.2">
      <c r="A22" s="44" t="s">
        <v>428</v>
      </c>
    </row>
    <row r="23" spans="1:6" x14ac:dyDescent="0.2">
      <c r="A23" s="25"/>
    </row>
    <row r="24" spans="1:6" ht="21.75" customHeight="1" x14ac:dyDescent="0.2">
      <c r="A24" s="173" t="s">
        <v>486</v>
      </c>
      <c r="B24" s="173"/>
      <c r="C24" s="173"/>
      <c r="D24" s="173"/>
      <c r="E24" s="172">
        <v>3000</v>
      </c>
    </row>
    <row r="25" spans="1:6" x14ac:dyDescent="0.2">
      <c r="A25" s="25" t="s">
        <v>484</v>
      </c>
      <c r="E25" s="45">
        <v>38544</v>
      </c>
    </row>
    <row r="26" spans="1:6" x14ac:dyDescent="0.2">
      <c r="A26" s="25" t="s">
        <v>481</v>
      </c>
      <c r="E26" s="45">
        <v>101000</v>
      </c>
      <c r="F26" s="25"/>
    </row>
    <row r="27" spans="1:6" x14ac:dyDescent="0.2">
      <c r="A27" s="25" t="s">
        <v>487</v>
      </c>
      <c r="E27" s="45">
        <v>30000</v>
      </c>
    </row>
    <row r="28" spans="1:6" x14ac:dyDescent="0.2">
      <c r="A28" s="25" t="s">
        <v>483</v>
      </c>
      <c r="E28" s="172">
        <v>30000</v>
      </c>
    </row>
    <row r="29" spans="1:6" x14ac:dyDescent="0.2">
      <c r="A29" s="25" t="s">
        <v>485</v>
      </c>
      <c r="E29" s="115">
        <v>50000</v>
      </c>
    </row>
    <row r="30" spans="1:6" x14ac:dyDescent="0.2">
      <c r="E30" s="45">
        <f>SUM(E24:E29)</f>
        <v>252544</v>
      </c>
    </row>
  </sheetData>
  <mergeCells count="2">
    <mergeCell ref="A24:D24"/>
    <mergeCell ref="A12:B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81A95-B566-482A-98B0-C8509D4FC1C4}">
  <dimension ref="A1:L45"/>
  <sheetViews>
    <sheetView topLeftCell="A17" zoomScale="106" zoomScaleNormal="106" workbookViewId="0">
      <selection activeCell="H36" sqref="H36"/>
    </sheetView>
  </sheetViews>
  <sheetFormatPr defaultColWidth="9.140625" defaultRowHeight="12.75" x14ac:dyDescent="0.2"/>
  <cols>
    <col min="1" max="1" width="14.7109375" style="25" customWidth="1"/>
    <col min="2" max="2" width="29.5703125" style="25" customWidth="1"/>
    <col min="3" max="3" width="1.7109375" style="25" customWidth="1"/>
    <col min="4" max="4" width="13.28515625" style="25" customWidth="1"/>
    <col min="5" max="5" width="1.7109375" style="25" customWidth="1"/>
    <col min="6" max="6" width="13.5703125" style="25" customWidth="1"/>
    <col min="7" max="16384" width="9.140625" style="25"/>
  </cols>
  <sheetData>
    <row r="1" spans="1:12" ht="13.5" thickBot="1" x14ac:dyDescent="0.25">
      <c r="A1" s="25" t="s">
        <v>472</v>
      </c>
    </row>
    <row r="2" spans="1:12" ht="47.25" customHeight="1" thickBot="1" x14ac:dyDescent="0.25">
      <c r="A2" s="1" t="s">
        <v>0</v>
      </c>
      <c r="B2" s="2" t="s">
        <v>1</v>
      </c>
      <c r="C2" s="3"/>
      <c r="D2" s="5" t="s">
        <v>437</v>
      </c>
      <c r="E2" s="29"/>
      <c r="F2" s="77" t="s">
        <v>435</v>
      </c>
    </row>
    <row r="3" spans="1:12" ht="13.5" thickTop="1" x14ac:dyDescent="0.2">
      <c r="A3" s="6"/>
      <c r="B3" s="7"/>
      <c r="C3" s="9"/>
      <c r="D3" s="10"/>
      <c r="F3" s="26"/>
      <c r="G3" s="157"/>
      <c r="H3" s="157"/>
      <c r="I3" s="157"/>
      <c r="J3" s="157"/>
      <c r="K3" s="157"/>
      <c r="L3" s="157"/>
    </row>
    <row r="4" spans="1:12" x14ac:dyDescent="0.2">
      <c r="A4" s="167" t="s">
        <v>2</v>
      </c>
      <c r="B4" s="167"/>
      <c r="C4" s="9"/>
      <c r="D4" s="82"/>
      <c r="E4" s="7"/>
      <c r="F4" s="65"/>
      <c r="G4" s="157"/>
      <c r="H4" s="157"/>
      <c r="I4" s="157"/>
      <c r="J4" s="157"/>
      <c r="K4" s="157"/>
      <c r="L4" s="157"/>
    </row>
    <row r="5" spans="1:12" x14ac:dyDescent="0.2">
      <c r="A5" s="22" t="s">
        <v>122</v>
      </c>
      <c r="B5" s="7" t="s">
        <v>4</v>
      </c>
      <c r="C5" s="12"/>
      <c r="D5" s="90">
        <v>84300</v>
      </c>
      <c r="E5" s="7"/>
      <c r="F5" s="10">
        <v>88800</v>
      </c>
      <c r="G5" s="157" t="s">
        <v>455</v>
      </c>
      <c r="H5" s="157"/>
      <c r="I5" s="157"/>
      <c r="J5" s="157"/>
      <c r="K5" s="157"/>
      <c r="L5" s="157"/>
    </row>
    <row r="6" spans="1:12" x14ac:dyDescent="0.2">
      <c r="A6" s="22" t="s">
        <v>123</v>
      </c>
      <c r="B6" s="7" t="s">
        <v>10</v>
      </c>
      <c r="C6" s="12"/>
      <c r="D6" s="90">
        <v>6500</v>
      </c>
      <c r="E6" s="7"/>
      <c r="F6" s="10">
        <v>6800</v>
      </c>
      <c r="G6" s="157"/>
      <c r="H6" s="157"/>
      <c r="I6" s="157"/>
      <c r="J6" s="157"/>
      <c r="K6" s="157"/>
      <c r="L6" s="157"/>
    </row>
    <row r="7" spans="1:12" x14ac:dyDescent="0.2">
      <c r="A7" s="23" t="s">
        <v>124</v>
      </c>
      <c r="B7" s="7" t="s">
        <v>12</v>
      </c>
      <c r="C7" s="12"/>
      <c r="D7" s="90">
        <v>23300</v>
      </c>
      <c r="E7" s="7"/>
      <c r="F7" s="10">
        <v>24600</v>
      </c>
      <c r="G7" s="157"/>
      <c r="H7" s="157"/>
      <c r="I7" s="157"/>
      <c r="J7" s="157"/>
      <c r="K7" s="157"/>
      <c r="L7" s="157"/>
    </row>
    <row r="8" spans="1:12" x14ac:dyDescent="0.2">
      <c r="A8" s="23" t="s">
        <v>125</v>
      </c>
      <c r="B8" s="7" t="s">
        <v>14</v>
      </c>
      <c r="C8" s="12"/>
      <c r="D8" s="91">
        <v>14600</v>
      </c>
      <c r="E8" s="7"/>
      <c r="F8" s="10">
        <v>15900</v>
      </c>
      <c r="G8" s="157"/>
      <c r="H8" s="157"/>
      <c r="I8" s="157"/>
      <c r="J8" s="157"/>
      <c r="K8" s="157"/>
      <c r="L8" s="157"/>
    </row>
    <row r="9" spans="1:12" x14ac:dyDescent="0.2">
      <c r="A9" s="17" t="s">
        <v>15</v>
      </c>
      <c r="B9" s="18" t="s">
        <v>16</v>
      </c>
      <c r="C9" s="28"/>
      <c r="D9" s="84">
        <f>SUM(D5:D8)</f>
        <v>128700</v>
      </c>
      <c r="E9" s="28"/>
      <c r="F9" s="63">
        <f>SUM(F5:F8)</f>
        <v>136100</v>
      </c>
      <c r="G9" s="157"/>
      <c r="H9" s="157"/>
      <c r="I9" s="157"/>
      <c r="J9" s="157"/>
      <c r="K9" s="157"/>
      <c r="L9" s="157"/>
    </row>
    <row r="10" spans="1:12" x14ac:dyDescent="0.2">
      <c r="A10" s="6"/>
      <c r="B10" s="7"/>
      <c r="C10" s="9"/>
      <c r="D10" s="82"/>
      <c r="E10" s="7"/>
      <c r="F10" s="65"/>
      <c r="G10" s="157"/>
      <c r="H10" s="157"/>
      <c r="I10" s="157"/>
      <c r="J10" s="157"/>
      <c r="K10" s="157"/>
      <c r="L10" s="157"/>
    </row>
    <row r="11" spans="1:12" x14ac:dyDescent="0.2">
      <c r="A11" s="167" t="s">
        <v>18</v>
      </c>
      <c r="B11" s="167"/>
      <c r="C11" s="9"/>
      <c r="D11" s="82"/>
      <c r="E11" s="7"/>
      <c r="F11" s="65"/>
      <c r="G11" s="157"/>
      <c r="H11" s="157"/>
      <c r="I11" s="157"/>
      <c r="J11" s="157"/>
      <c r="K11" s="157"/>
      <c r="L11" s="157"/>
    </row>
    <row r="12" spans="1:12" x14ac:dyDescent="0.2">
      <c r="A12" s="14" t="s">
        <v>126</v>
      </c>
      <c r="B12" s="14" t="s">
        <v>22</v>
      </c>
      <c r="C12" s="9"/>
      <c r="D12" s="82">
        <v>0</v>
      </c>
      <c r="E12" s="7"/>
      <c r="F12" s="10">
        <v>0</v>
      </c>
      <c r="G12" s="157"/>
      <c r="H12" s="157"/>
      <c r="I12" s="157"/>
      <c r="J12" s="157"/>
      <c r="K12" s="157"/>
      <c r="L12" s="157"/>
    </row>
    <row r="13" spans="1:12" x14ac:dyDescent="0.2">
      <c r="A13" s="23" t="s">
        <v>127</v>
      </c>
      <c r="B13" s="7" t="s">
        <v>24</v>
      </c>
      <c r="C13" s="12"/>
      <c r="D13" s="83">
        <v>1500</v>
      </c>
      <c r="E13" s="7"/>
      <c r="F13" s="10">
        <v>1500</v>
      </c>
      <c r="G13" s="157"/>
      <c r="H13" s="157"/>
      <c r="I13" s="157"/>
      <c r="J13" s="157"/>
      <c r="K13" s="157"/>
      <c r="L13" s="157"/>
    </row>
    <row r="14" spans="1:12" ht="18.75" customHeight="1" x14ac:dyDescent="0.2">
      <c r="A14" s="23" t="s">
        <v>128</v>
      </c>
      <c r="B14" s="7" t="s">
        <v>129</v>
      </c>
      <c r="C14" s="12"/>
      <c r="D14" s="83">
        <v>5000</v>
      </c>
      <c r="E14" s="7"/>
      <c r="F14" s="10">
        <v>5000</v>
      </c>
      <c r="G14" s="176"/>
      <c r="H14" s="168"/>
      <c r="I14" s="168"/>
      <c r="J14" s="168"/>
      <c r="K14" s="168"/>
      <c r="L14" s="168"/>
    </row>
    <row r="15" spans="1:12" x14ac:dyDescent="0.2">
      <c r="A15" s="23" t="s">
        <v>130</v>
      </c>
      <c r="B15" s="7" t="s">
        <v>131</v>
      </c>
      <c r="C15" s="12"/>
      <c r="D15" s="83">
        <v>8100</v>
      </c>
      <c r="E15" s="7"/>
      <c r="F15" s="10">
        <v>6000</v>
      </c>
      <c r="G15" s="157"/>
      <c r="H15" s="157"/>
      <c r="I15" s="157"/>
      <c r="J15" s="157"/>
      <c r="K15" s="157"/>
      <c r="L15" s="157"/>
    </row>
    <row r="16" spans="1:12" x14ac:dyDescent="0.2">
      <c r="A16" s="23" t="s">
        <v>132</v>
      </c>
      <c r="B16" s="7" t="s">
        <v>28</v>
      </c>
      <c r="C16" s="12"/>
      <c r="D16" s="83">
        <v>8100</v>
      </c>
      <c r="E16" s="7"/>
      <c r="F16" s="10">
        <v>6000</v>
      </c>
      <c r="G16" s="157"/>
      <c r="H16" s="157"/>
      <c r="I16" s="157"/>
      <c r="J16" s="157"/>
      <c r="K16" s="157"/>
      <c r="L16" s="157"/>
    </row>
    <row r="17" spans="1:12" x14ac:dyDescent="0.2">
      <c r="A17" s="23" t="s">
        <v>133</v>
      </c>
      <c r="B17" s="7" t="s">
        <v>30</v>
      </c>
      <c r="C17" s="12"/>
      <c r="D17" s="83">
        <v>11000</v>
      </c>
      <c r="E17" s="7"/>
      <c r="F17" s="10">
        <v>10000</v>
      </c>
      <c r="G17" s="157"/>
      <c r="H17" s="157"/>
      <c r="I17" s="157"/>
      <c r="J17" s="157"/>
      <c r="K17" s="157"/>
      <c r="L17" s="157"/>
    </row>
    <row r="18" spans="1:12" x14ac:dyDescent="0.2">
      <c r="A18" s="23" t="s">
        <v>134</v>
      </c>
      <c r="B18" s="7" t="s">
        <v>68</v>
      </c>
      <c r="C18" s="12"/>
      <c r="D18" s="83">
        <v>0</v>
      </c>
      <c r="E18" s="7"/>
      <c r="F18" s="10">
        <v>0</v>
      </c>
      <c r="G18" s="157"/>
      <c r="H18" s="157"/>
      <c r="I18" s="157"/>
      <c r="J18" s="157"/>
      <c r="K18" s="157"/>
      <c r="L18" s="157"/>
    </row>
    <row r="19" spans="1:12" x14ac:dyDescent="0.2">
      <c r="A19" s="23" t="s">
        <v>135</v>
      </c>
      <c r="B19" s="7" t="s">
        <v>136</v>
      </c>
      <c r="C19" s="12"/>
      <c r="D19" s="83">
        <v>53200</v>
      </c>
      <c r="E19" s="7"/>
      <c r="F19" s="10">
        <f>40000-2500</f>
        <v>37500</v>
      </c>
      <c r="G19" s="175" t="s">
        <v>520</v>
      </c>
      <c r="H19" s="157"/>
      <c r="I19" s="157"/>
      <c r="J19" s="157"/>
      <c r="K19" s="157"/>
      <c r="L19" s="157"/>
    </row>
    <row r="20" spans="1:12" x14ac:dyDescent="0.2">
      <c r="A20" s="23" t="s">
        <v>137</v>
      </c>
      <c r="B20" s="7" t="s">
        <v>34</v>
      </c>
      <c r="C20" s="12"/>
      <c r="D20" s="83">
        <v>1800</v>
      </c>
      <c r="E20" s="7"/>
      <c r="F20" s="10">
        <v>1800</v>
      </c>
      <c r="G20" s="157"/>
      <c r="H20" s="157"/>
      <c r="I20" s="157"/>
      <c r="J20" s="157"/>
      <c r="K20" s="157"/>
      <c r="L20" s="157"/>
    </row>
    <row r="21" spans="1:12" x14ac:dyDescent="0.2">
      <c r="A21" s="23" t="s">
        <v>138</v>
      </c>
      <c r="B21" s="7" t="s">
        <v>70</v>
      </c>
      <c r="C21" s="12"/>
      <c r="D21" s="83">
        <v>4500</v>
      </c>
      <c r="E21" s="7"/>
      <c r="F21" s="10">
        <v>4500</v>
      </c>
      <c r="G21" s="175" t="s">
        <v>519</v>
      </c>
      <c r="H21" s="157"/>
      <c r="I21" s="157"/>
      <c r="J21" s="157"/>
      <c r="K21" s="157"/>
      <c r="L21" s="157"/>
    </row>
    <row r="22" spans="1:12" x14ac:dyDescent="0.2">
      <c r="A22" s="23" t="s">
        <v>139</v>
      </c>
      <c r="B22" s="7" t="s">
        <v>40</v>
      </c>
      <c r="C22" s="12"/>
      <c r="D22" s="83">
        <v>-30217</v>
      </c>
      <c r="E22" s="7"/>
      <c r="F22" s="10">
        <v>-27386</v>
      </c>
      <c r="G22" s="157"/>
      <c r="H22" s="157"/>
      <c r="I22" s="157"/>
      <c r="J22" s="157"/>
      <c r="K22" s="157"/>
      <c r="L22" s="157"/>
    </row>
    <row r="23" spans="1:12" x14ac:dyDescent="0.2">
      <c r="A23" s="23" t="s">
        <v>140</v>
      </c>
      <c r="B23" s="7" t="s">
        <v>116</v>
      </c>
      <c r="C23" s="12"/>
      <c r="D23" s="83">
        <v>1400</v>
      </c>
      <c r="E23" s="7"/>
      <c r="F23" s="10">
        <v>1400</v>
      </c>
      <c r="G23" s="157"/>
      <c r="H23" s="157"/>
      <c r="I23" s="157"/>
      <c r="J23" s="157"/>
      <c r="K23" s="157"/>
      <c r="L23" s="157"/>
    </row>
    <row r="24" spans="1:12" x14ac:dyDescent="0.2">
      <c r="A24" s="23" t="s">
        <v>141</v>
      </c>
      <c r="B24" s="7" t="s">
        <v>142</v>
      </c>
      <c r="C24" s="12"/>
      <c r="D24" s="83">
        <v>42000</v>
      </c>
      <c r="E24" s="7"/>
      <c r="F24" s="10">
        <v>0</v>
      </c>
      <c r="G24" s="157"/>
      <c r="H24" s="157"/>
      <c r="I24" s="157"/>
      <c r="J24" s="157"/>
      <c r="K24" s="157"/>
      <c r="L24" s="157"/>
    </row>
    <row r="25" spans="1:12" x14ac:dyDescent="0.2">
      <c r="A25" s="23" t="s">
        <v>143</v>
      </c>
      <c r="B25" s="7" t="s">
        <v>144</v>
      </c>
      <c r="C25" s="12"/>
      <c r="D25" s="83">
        <v>19000</v>
      </c>
      <c r="E25" s="7"/>
      <c r="F25" s="10">
        <v>19000</v>
      </c>
      <c r="G25" s="157"/>
      <c r="H25" s="157"/>
      <c r="I25" s="157"/>
      <c r="J25" s="157"/>
      <c r="K25" s="157"/>
      <c r="L25" s="157"/>
    </row>
    <row r="26" spans="1:12" x14ac:dyDescent="0.2">
      <c r="A26" s="23" t="s">
        <v>145</v>
      </c>
      <c r="B26" s="7" t="s">
        <v>146</v>
      </c>
      <c r="C26" s="12"/>
      <c r="D26" s="83">
        <v>8000</v>
      </c>
      <c r="E26" s="7"/>
      <c r="F26" s="10">
        <v>8000</v>
      </c>
      <c r="G26" s="157"/>
      <c r="H26" s="157"/>
      <c r="I26" s="157"/>
      <c r="J26" s="157"/>
      <c r="K26" s="157"/>
      <c r="L26" s="157"/>
    </row>
    <row r="27" spans="1:12" x14ac:dyDescent="0.2">
      <c r="A27" s="23" t="s">
        <v>147</v>
      </c>
      <c r="B27" s="7" t="s">
        <v>148</v>
      </c>
      <c r="C27" s="12"/>
      <c r="D27" s="83">
        <v>11500</v>
      </c>
      <c r="E27" s="7"/>
      <c r="F27" s="10">
        <f>16500-2500</f>
        <v>14000</v>
      </c>
      <c r="G27" s="157" t="s">
        <v>458</v>
      </c>
      <c r="H27" s="157"/>
      <c r="I27" s="157"/>
      <c r="J27" s="157"/>
      <c r="K27" s="157"/>
      <c r="L27" s="157"/>
    </row>
    <row r="28" spans="1:12" x14ac:dyDescent="0.2">
      <c r="A28" s="23" t="s">
        <v>149</v>
      </c>
      <c r="B28" s="7" t="s">
        <v>150</v>
      </c>
      <c r="C28" s="12"/>
      <c r="D28" s="83">
        <v>3450</v>
      </c>
      <c r="E28" s="7"/>
      <c r="F28" s="10">
        <v>8000</v>
      </c>
      <c r="G28" s="157"/>
      <c r="H28" s="157"/>
      <c r="I28" s="157"/>
      <c r="J28" s="157"/>
      <c r="K28" s="157"/>
      <c r="L28" s="157"/>
    </row>
    <row r="29" spans="1:12" x14ac:dyDescent="0.2">
      <c r="A29" s="23" t="s">
        <v>151</v>
      </c>
      <c r="B29" s="7" t="s">
        <v>152</v>
      </c>
      <c r="C29" s="12"/>
      <c r="D29" s="83">
        <v>2000</v>
      </c>
      <c r="E29" s="7"/>
      <c r="F29" s="10">
        <v>2000</v>
      </c>
      <c r="G29" s="157"/>
      <c r="H29" s="157"/>
      <c r="I29" s="157"/>
      <c r="J29" s="157"/>
      <c r="K29" s="157"/>
      <c r="L29" s="157"/>
    </row>
    <row r="30" spans="1:12" x14ac:dyDescent="0.2">
      <c r="A30" s="23" t="s">
        <v>153</v>
      </c>
      <c r="B30" s="7" t="s">
        <v>154</v>
      </c>
      <c r="C30" s="12"/>
      <c r="D30" s="83">
        <v>2650</v>
      </c>
      <c r="E30" s="7"/>
      <c r="F30" s="10">
        <v>2000</v>
      </c>
      <c r="G30" s="175" t="s">
        <v>521</v>
      </c>
      <c r="H30" s="157"/>
      <c r="I30" s="157"/>
      <c r="J30" s="157"/>
      <c r="K30" s="157"/>
      <c r="L30" s="157"/>
    </row>
    <row r="31" spans="1:12" x14ac:dyDescent="0.2">
      <c r="A31" s="23" t="s">
        <v>155</v>
      </c>
      <c r="B31" s="7" t="s">
        <v>156</v>
      </c>
      <c r="C31" s="12"/>
      <c r="D31" s="83">
        <v>9200</v>
      </c>
      <c r="E31" s="7"/>
      <c r="F31" s="10">
        <v>7000</v>
      </c>
      <c r="G31" s="157"/>
      <c r="H31" s="157"/>
      <c r="I31" s="157"/>
      <c r="J31" s="157"/>
      <c r="K31" s="157"/>
      <c r="L31" s="157"/>
    </row>
    <row r="32" spans="1:12" x14ac:dyDescent="0.2">
      <c r="A32" s="17" t="s">
        <v>15</v>
      </c>
      <c r="B32" s="18" t="s">
        <v>43</v>
      </c>
      <c r="C32" s="28"/>
      <c r="D32" s="84">
        <f>SUM(D12:D31)</f>
        <v>162183</v>
      </c>
      <c r="E32" s="28"/>
      <c r="F32" s="63">
        <f>SUM(F12:F31)</f>
        <v>106314</v>
      </c>
      <c r="G32" s="157"/>
      <c r="H32" s="157"/>
      <c r="I32" s="157"/>
      <c r="J32" s="157"/>
      <c r="K32" s="157"/>
      <c r="L32" s="157"/>
    </row>
    <row r="33" spans="1:12" x14ac:dyDescent="0.2">
      <c r="A33" s="6"/>
      <c r="B33" s="7"/>
      <c r="C33" s="9"/>
      <c r="D33" s="82"/>
      <c r="E33" s="7"/>
      <c r="F33" s="65"/>
      <c r="G33" s="157"/>
      <c r="H33" s="157"/>
      <c r="I33" s="157"/>
      <c r="J33" s="157"/>
      <c r="K33" s="157"/>
      <c r="L33" s="157"/>
    </row>
    <row r="34" spans="1:12" x14ac:dyDescent="0.2">
      <c r="A34" s="167" t="s">
        <v>44</v>
      </c>
      <c r="B34" s="167"/>
      <c r="C34" s="9"/>
      <c r="D34" s="82"/>
      <c r="E34" s="7"/>
      <c r="F34" s="65"/>
      <c r="G34" s="157"/>
      <c r="H34" s="157"/>
      <c r="I34" s="157"/>
      <c r="J34" s="157"/>
      <c r="K34" s="157"/>
      <c r="L34" s="157"/>
    </row>
    <row r="35" spans="1:12" x14ac:dyDescent="0.2">
      <c r="A35" s="22" t="s">
        <v>157</v>
      </c>
      <c r="B35" s="7" t="s">
        <v>46</v>
      </c>
      <c r="C35" s="12"/>
      <c r="D35" s="83">
        <v>317000</v>
      </c>
      <c r="E35" s="7"/>
      <c r="F35" s="10">
        <v>131000</v>
      </c>
      <c r="G35" s="177" t="s">
        <v>522</v>
      </c>
      <c r="H35" s="157"/>
      <c r="I35" s="157"/>
      <c r="J35" s="157"/>
      <c r="K35" s="157"/>
      <c r="L35" s="157"/>
    </row>
    <row r="36" spans="1:12" x14ac:dyDescent="0.2">
      <c r="A36" s="17" t="s">
        <v>15</v>
      </c>
      <c r="B36" s="18" t="s">
        <v>47</v>
      </c>
      <c r="C36" s="28"/>
      <c r="D36" s="84">
        <f>SUM(D35:D35)</f>
        <v>317000</v>
      </c>
      <c r="E36" s="28"/>
      <c r="F36" s="63">
        <f>SUM(F35)</f>
        <v>131000</v>
      </c>
      <c r="G36" s="157"/>
      <c r="H36" s="157"/>
      <c r="I36" s="157"/>
      <c r="J36" s="157"/>
      <c r="K36" s="157"/>
      <c r="L36" s="157"/>
    </row>
    <row r="37" spans="1:12" x14ac:dyDescent="0.2">
      <c r="A37" s="17"/>
      <c r="B37" s="18"/>
      <c r="C37" s="28"/>
      <c r="D37" s="86"/>
      <c r="E37" s="28"/>
      <c r="F37" s="64"/>
      <c r="G37" s="157"/>
      <c r="H37" s="157"/>
      <c r="I37" s="157"/>
      <c r="J37" s="157"/>
      <c r="K37" s="157"/>
      <c r="L37" s="157"/>
    </row>
    <row r="38" spans="1:12" x14ac:dyDescent="0.2">
      <c r="A38" s="6"/>
      <c r="B38" s="7"/>
      <c r="C38" s="9"/>
      <c r="D38" s="82"/>
      <c r="E38" s="7"/>
      <c r="F38" s="65"/>
      <c r="G38" s="157"/>
      <c r="H38" s="157"/>
      <c r="I38" s="157"/>
      <c r="J38" s="157"/>
      <c r="K38" s="157"/>
      <c r="L38" s="157"/>
    </row>
    <row r="39" spans="1:12" x14ac:dyDescent="0.2">
      <c r="A39" s="167" t="s">
        <v>48</v>
      </c>
      <c r="B39" s="167"/>
      <c r="C39" s="9"/>
      <c r="D39" s="82"/>
      <c r="E39" s="7"/>
      <c r="F39" s="65"/>
      <c r="G39" s="157"/>
      <c r="H39" s="157"/>
      <c r="I39" s="157"/>
      <c r="J39" s="157"/>
      <c r="K39" s="157"/>
      <c r="L39" s="157"/>
    </row>
    <row r="40" spans="1:12" x14ac:dyDescent="0.2">
      <c r="A40" s="22" t="s">
        <v>158</v>
      </c>
      <c r="B40" s="7" t="s">
        <v>50</v>
      </c>
      <c r="C40" s="12"/>
      <c r="D40" s="85">
        <v>16200</v>
      </c>
      <c r="E40" s="7"/>
      <c r="F40" s="66">
        <v>16200</v>
      </c>
      <c r="G40" s="157"/>
      <c r="H40" s="157"/>
      <c r="I40" s="157"/>
      <c r="J40" s="157"/>
      <c r="K40" s="157"/>
      <c r="L40" s="157"/>
    </row>
    <row r="41" spans="1:12" x14ac:dyDescent="0.2">
      <c r="A41" s="17" t="s">
        <v>15</v>
      </c>
      <c r="B41" s="18" t="s">
        <v>50</v>
      </c>
      <c r="C41" s="28"/>
      <c r="D41" s="86">
        <f>SUM(D40)</f>
        <v>16200</v>
      </c>
      <c r="E41" s="64"/>
      <c r="F41" s="64">
        <f>SUM(F40)</f>
        <v>16200</v>
      </c>
      <c r="G41" s="157"/>
      <c r="H41" s="157"/>
      <c r="I41" s="157"/>
      <c r="J41" s="157"/>
      <c r="K41" s="157"/>
      <c r="L41" s="157"/>
    </row>
    <row r="42" spans="1:12" x14ac:dyDescent="0.2">
      <c r="A42" s="6"/>
      <c r="B42" s="7"/>
      <c r="C42" s="9"/>
      <c r="D42" s="81"/>
      <c r="E42" s="7"/>
      <c r="F42" s="97"/>
      <c r="G42" s="157"/>
      <c r="H42" s="157"/>
      <c r="I42" s="157"/>
      <c r="J42" s="157"/>
      <c r="K42" s="157"/>
      <c r="L42" s="157"/>
    </row>
    <row r="43" spans="1:12" ht="13.5" thickBot="1" x14ac:dyDescent="0.25">
      <c r="A43" s="17" t="s">
        <v>159</v>
      </c>
      <c r="B43" s="18"/>
      <c r="C43" s="28"/>
      <c r="D43" s="94">
        <f>D9+D32+D36+D41</f>
        <v>624083</v>
      </c>
      <c r="E43" s="19"/>
      <c r="F43" s="20">
        <f>F9+F32+F36+F41</f>
        <v>389614</v>
      </c>
    </row>
    <row r="44" spans="1:12" ht="13.5" thickTop="1" x14ac:dyDescent="0.2">
      <c r="A44" s="6"/>
      <c r="B44" s="7"/>
      <c r="C44" s="9"/>
      <c r="D44" s="8"/>
      <c r="E44" s="7"/>
      <c r="F44" s="7"/>
    </row>
    <row r="45" spans="1:12" x14ac:dyDescent="0.2">
      <c r="A45" s="30"/>
    </row>
  </sheetData>
  <mergeCells count="5">
    <mergeCell ref="A4:B4"/>
    <mergeCell ref="A11:B11"/>
    <mergeCell ref="A34:B34"/>
    <mergeCell ref="A39:B39"/>
    <mergeCell ref="G14:L14"/>
  </mergeCells>
  <pageMargins left="0.25" right="0.25" top="0.25" bottom="0.25" header="0.5" footer="0.5"/>
  <pageSetup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443E8-D579-4F5B-AF84-DEDC7171A463}">
  <dimension ref="A1:L134"/>
  <sheetViews>
    <sheetView topLeftCell="A9" workbookViewId="0">
      <selection activeCell="G28" sqref="G28"/>
    </sheetView>
  </sheetViews>
  <sheetFormatPr defaultRowHeight="12.75" x14ac:dyDescent="0.2"/>
  <cols>
    <col min="1" max="1" width="14.7109375" customWidth="1"/>
    <col min="2" max="2" width="31.85546875" customWidth="1"/>
    <col min="3" max="3" width="1.7109375" customWidth="1"/>
    <col min="4" max="4" width="13.28515625" customWidth="1"/>
    <col min="5" max="5" width="1.7109375" customWidth="1"/>
    <col min="6" max="6" width="13.28515625" customWidth="1"/>
  </cols>
  <sheetData>
    <row r="1" spans="1:12" ht="13.5" thickBot="1" x14ac:dyDescent="0.25">
      <c r="A1" s="25" t="s">
        <v>473</v>
      </c>
    </row>
    <row r="2" spans="1:12" ht="43.5" customHeight="1" thickBot="1" x14ac:dyDescent="0.25">
      <c r="A2" s="1" t="s">
        <v>0</v>
      </c>
      <c r="B2" s="2" t="s">
        <v>1</v>
      </c>
      <c r="C2" s="3"/>
      <c r="D2" s="5" t="s">
        <v>437</v>
      </c>
      <c r="E2" s="29"/>
      <c r="F2" s="77" t="s">
        <v>435</v>
      </c>
    </row>
    <row r="3" spans="1:12" ht="13.5" thickTop="1" x14ac:dyDescent="0.2">
      <c r="A3" s="6"/>
      <c r="B3" s="7"/>
      <c r="C3" s="9"/>
      <c r="D3" s="10"/>
      <c r="F3" s="11"/>
      <c r="G3" s="157"/>
      <c r="H3" s="157"/>
      <c r="I3" s="157"/>
      <c r="J3" s="157"/>
      <c r="K3" s="157"/>
      <c r="L3" s="157"/>
    </row>
    <row r="4" spans="1:12" x14ac:dyDescent="0.2">
      <c r="A4" s="167" t="s">
        <v>2</v>
      </c>
      <c r="B4" s="167"/>
      <c r="C4" s="9"/>
      <c r="D4" s="82"/>
      <c r="E4" s="7"/>
      <c r="F4" s="65"/>
      <c r="G4" s="157"/>
      <c r="H4" s="157"/>
      <c r="I4" s="157"/>
      <c r="J4" s="157"/>
      <c r="K4" s="157"/>
      <c r="L4" s="157"/>
    </row>
    <row r="5" spans="1:12" x14ac:dyDescent="0.2">
      <c r="A5" s="22" t="s">
        <v>160</v>
      </c>
      <c r="B5" s="7" t="s">
        <v>4</v>
      </c>
      <c r="C5" s="12"/>
      <c r="D5" s="83">
        <v>37500</v>
      </c>
      <c r="E5" s="7"/>
      <c r="F5" s="10">
        <v>38900</v>
      </c>
      <c r="G5" s="157" t="s">
        <v>455</v>
      </c>
      <c r="H5" s="157"/>
      <c r="I5" s="157"/>
      <c r="J5" s="157"/>
      <c r="K5" s="157"/>
      <c r="L5" s="157"/>
    </row>
    <row r="6" spans="1:12" x14ac:dyDescent="0.2">
      <c r="A6" s="22" t="s">
        <v>161</v>
      </c>
      <c r="B6" s="7" t="s">
        <v>10</v>
      </c>
      <c r="C6" s="12"/>
      <c r="D6" s="83">
        <v>2900</v>
      </c>
      <c r="E6" s="7"/>
      <c r="F6" s="10">
        <v>3000</v>
      </c>
      <c r="G6" s="157"/>
      <c r="H6" s="157"/>
      <c r="I6" s="157"/>
      <c r="J6" s="157"/>
      <c r="K6" s="157"/>
      <c r="L6" s="157"/>
    </row>
    <row r="7" spans="1:12" x14ac:dyDescent="0.2">
      <c r="A7" s="23" t="s">
        <v>162</v>
      </c>
      <c r="B7" s="7" t="s">
        <v>12</v>
      </c>
      <c r="C7" s="12"/>
      <c r="D7" s="83">
        <v>11700</v>
      </c>
      <c r="E7" s="7"/>
      <c r="F7" s="10">
        <v>12100</v>
      </c>
      <c r="G7" s="157"/>
      <c r="H7" s="157"/>
      <c r="I7" s="157"/>
      <c r="J7" s="157"/>
      <c r="K7" s="157"/>
      <c r="L7" s="157"/>
    </row>
    <row r="8" spans="1:12" x14ac:dyDescent="0.2">
      <c r="A8" s="23" t="s">
        <v>163</v>
      </c>
      <c r="B8" s="7" t="s">
        <v>14</v>
      </c>
      <c r="C8" s="12"/>
      <c r="D8" s="83">
        <v>6500</v>
      </c>
      <c r="E8" s="7"/>
      <c r="F8" s="10">
        <v>7000</v>
      </c>
      <c r="G8" s="157"/>
      <c r="H8" s="157"/>
      <c r="I8" s="157"/>
      <c r="J8" s="157"/>
      <c r="K8" s="157"/>
      <c r="L8" s="157"/>
    </row>
    <row r="9" spans="1:12" x14ac:dyDescent="0.2">
      <c r="A9" s="17" t="s">
        <v>15</v>
      </c>
      <c r="B9" s="18" t="s">
        <v>16</v>
      </c>
      <c r="C9" s="28"/>
      <c r="D9" s="84">
        <f>SUM(D5:D8)</f>
        <v>58600</v>
      </c>
      <c r="E9" s="28"/>
      <c r="F9" s="63">
        <f>SUM(F5:F8)</f>
        <v>61000</v>
      </c>
      <c r="G9" s="157"/>
      <c r="H9" s="157"/>
      <c r="I9" s="157"/>
      <c r="J9" s="157"/>
      <c r="K9" s="157"/>
      <c r="L9" s="157"/>
    </row>
    <row r="10" spans="1:12" x14ac:dyDescent="0.2">
      <c r="A10" s="6"/>
      <c r="B10" s="7"/>
      <c r="C10" s="9"/>
      <c r="D10" s="82"/>
      <c r="E10" s="7"/>
      <c r="F10" s="65"/>
      <c r="G10" s="157"/>
      <c r="H10" s="157"/>
      <c r="I10" s="157"/>
      <c r="J10" s="157"/>
      <c r="K10" s="157"/>
      <c r="L10" s="157"/>
    </row>
    <row r="11" spans="1:12" x14ac:dyDescent="0.2">
      <c r="A11" s="167" t="s">
        <v>18</v>
      </c>
      <c r="B11" s="167"/>
      <c r="C11" s="9"/>
      <c r="D11" s="82"/>
      <c r="E11" s="7"/>
      <c r="F11" s="65"/>
      <c r="G11" s="157"/>
      <c r="H11" s="157"/>
      <c r="I11" s="157"/>
      <c r="J11" s="157"/>
      <c r="K11" s="157"/>
      <c r="L11" s="157"/>
    </row>
    <row r="12" spans="1:12" x14ac:dyDescent="0.2">
      <c r="A12" s="22" t="s">
        <v>164</v>
      </c>
      <c r="B12" s="14" t="s">
        <v>22</v>
      </c>
      <c r="C12" s="9"/>
      <c r="D12" s="82">
        <v>0</v>
      </c>
      <c r="E12" s="7"/>
      <c r="F12" s="10">
        <v>0</v>
      </c>
      <c r="G12" s="157"/>
      <c r="H12" s="157"/>
      <c r="I12" s="157"/>
      <c r="J12" s="157"/>
      <c r="K12" s="157"/>
      <c r="L12" s="157"/>
    </row>
    <row r="13" spans="1:12" x14ac:dyDescent="0.2">
      <c r="A13" s="23" t="s">
        <v>165</v>
      </c>
      <c r="B13" s="7" t="s">
        <v>96</v>
      </c>
      <c r="C13" s="12"/>
      <c r="D13" s="83">
        <v>600</v>
      </c>
      <c r="E13" s="7"/>
      <c r="F13" s="10">
        <v>600</v>
      </c>
      <c r="G13" s="157"/>
      <c r="H13" s="157"/>
      <c r="I13" s="157"/>
      <c r="J13" s="157"/>
      <c r="K13" s="157"/>
      <c r="L13" s="157"/>
    </row>
    <row r="14" spans="1:12" x14ac:dyDescent="0.2">
      <c r="A14" s="23" t="s">
        <v>166</v>
      </c>
      <c r="B14" s="7" t="s">
        <v>129</v>
      </c>
      <c r="C14" s="12"/>
      <c r="D14" s="83">
        <v>400</v>
      </c>
      <c r="E14" s="7"/>
      <c r="F14" s="10">
        <v>400</v>
      </c>
      <c r="G14" s="157"/>
      <c r="H14" s="157"/>
      <c r="I14" s="157"/>
      <c r="J14" s="157"/>
      <c r="K14" s="157"/>
      <c r="L14" s="157"/>
    </row>
    <row r="15" spans="1:12" ht="28.5" customHeight="1" x14ac:dyDescent="0.2">
      <c r="A15" s="23" t="s">
        <v>167</v>
      </c>
      <c r="B15" s="7" t="s">
        <v>26</v>
      </c>
      <c r="C15" s="31"/>
      <c r="D15" s="83">
        <v>3000</v>
      </c>
      <c r="E15" s="7"/>
      <c r="F15" s="10">
        <v>3000</v>
      </c>
      <c r="G15" s="169"/>
      <c r="H15" s="170"/>
      <c r="I15" s="170"/>
      <c r="J15" s="170"/>
      <c r="K15" s="170"/>
      <c r="L15" s="170"/>
    </row>
    <row r="16" spans="1:12" x14ac:dyDescent="0.2">
      <c r="A16" s="23" t="s">
        <v>168</v>
      </c>
      <c r="B16" s="7" t="s">
        <v>28</v>
      </c>
      <c r="C16" s="31"/>
      <c r="D16" s="83">
        <v>6500</v>
      </c>
      <c r="E16" s="7"/>
      <c r="F16" s="10">
        <v>6000</v>
      </c>
      <c r="G16" s="157"/>
      <c r="H16" s="157"/>
      <c r="I16" s="157"/>
      <c r="J16" s="157"/>
      <c r="K16" s="157"/>
      <c r="L16" s="157"/>
    </row>
    <row r="17" spans="1:12" x14ac:dyDescent="0.2">
      <c r="A17" s="23" t="s">
        <v>169</v>
      </c>
      <c r="B17" s="7" t="s">
        <v>170</v>
      </c>
      <c r="C17" s="12"/>
      <c r="D17" s="83">
        <v>3200</v>
      </c>
      <c r="E17" s="7"/>
      <c r="F17" s="10">
        <v>3500</v>
      </c>
      <c r="G17" s="175" t="s">
        <v>523</v>
      </c>
      <c r="H17" s="157"/>
      <c r="I17" s="157"/>
      <c r="J17" s="157"/>
      <c r="K17" s="157"/>
      <c r="L17" s="157"/>
    </row>
    <row r="18" spans="1:12" x14ac:dyDescent="0.2">
      <c r="A18" s="23" t="s">
        <v>171</v>
      </c>
      <c r="B18" s="7" t="s">
        <v>68</v>
      </c>
      <c r="C18" s="12"/>
      <c r="D18" s="83">
        <v>0</v>
      </c>
      <c r="E18" s="7"/>
      <c r="F18" s="10">
        <v>0</v>
      </c>
      <c r="G18" s="157"/>
      <c r="H18" s="157"/>
      <c r="I18" s="157"/>
      <c r="J18" s="157"/>
      <c r="K18" s="157"/>
      <c r="L18" s="157"/>
    </row>
    <row r="19" spans="1:12" x14ac:dyDescent="0.2">
      <c r="A19" s="23" t="s">
        <v>172</v>
      </c>
      <c r="B19" s="7" t="s">
        <v>34</v>
      </c>
      <c r="C19" s="12"/>
      <c r="D19" s="83">
        <v>600</v>
      </c>
      <c r="E19" s="7"/>
      <c r="F19" s="10">
        <v>600</v>
      </c>
      <c r="G19" s="157"/>
      <c r="H19" s="157"/>
      <c r="I19" s="157"/>
      <c r="J19" s="157"/>
      <c r="K19" s="157"/>
      <c r="L19" s="157"/>
    </row>
    <row r="20" spans="1:12" ht="27.75" customHeight="1" x14ac:dyDescent="0.2">
      <c r="A20" s="23" t="s">
        <v>173</v>
      </c>
      <c r="B20" s="7" t="s">
        <v>174</v>
      </c>
      <c r="C20" s="12"/>
      <c r="D20" s="83">
        <v>11000</v>
      </c>
      <c r="E20" s="7"/>
      <c r="F20" s="10">
        <v>14000</v>
      </c>
      <c r="G20" s="178" t="s">
        <v>524</v>
      </c>
      <c r="H20" s="179"/>
      <c r="I20" s="179"/>
      <c r="J20" s="179"/>
      <c r="K20" s="179"/>
      <c r="L20" s="179"/>
    </row>
    <row r="21" spans="1:12" x14ac:dyDescent="0.2">
      <c r="A21" s="23" t="s">
        <v>175</v>
      </c>
      <c r="B21" s="7" t="s">
        <v>176</v>
      </c>
      <c r="C21" s="12"/>
      <c r="D21" s="83">
        <v>37000</v>
      </c>
      <c r="E21" s="7"/>
      <c r="F21" s="10">
        <v>47000</v>
      </c>
      <c r="G21" s="175" t="s">
        <v>525</v>
      </c>
      <c r="H21" s="157"/>
      <c r="I21" s="157"/>
      <c r="J21" s="157"/>
      <c r="K21" s="157"/>
      <c r="L21" s="157"/>
    </row>
    <row r="22" spans="1:12" x14ac:dyDescent="0.2">
      <c r="A22" s="23" t="s">
        <v>177</v>
      </c>
      <c r="B22" s="7" t="s">
        <v>40</v>
      </c>
      <c r="C22" s="12"/>
      <c r="D22" s="83">
        <v>0</v>
      </c>
      <c r="E22" s="7"/>
      <c r="F22" s="10">
        <v>0</v>
      </c>
      <c r="G22" s="157"/>
      <c r="H22" s="157"/>
      <c r="I22" s="157"/>
      <c r="J22" s="157"/>
      <c r="K22" s="157"/>
      <c r="L22" s="157"/>
    </row>
    <row r="23" spans="1:12" x14ac:dyDescent="0.2">
      <c r="A23" s="23" t="s">
        <v>178</v>
      </c>
      <c r="B23" s="7" t="s">
        <v>179</v>
      </c>
      <c r="C23" s="12"/>
      <c r="D23" s="85">
        <v>16000</v>
      </c>
      <c r="E23" s="7"/>
      <c r="F23" s="10">
        <v>20000</v>
      </c>
      <c r="G23" s="175" t="s">
        <v>526</v>
      </c>
      <c r="H23" s="157"/>
      <c r="I23" s="157"/>
      <c r="J23" s="157"/>
      <c r="K23" s="157"/>
      <c r="L23" s="157"/>
    </row>
    <row r="24" spans="1:12" x14ac:dyDescent="0.2">
      <c r="A24" s="17" t="s">
        <v>15</v>
      </c>
      <c r="B24" s="18" t="s">
        <v>43</v>
      </c>
      <c r="C24" s="28" t="s">
        <v>17</v>
      </c>
      <c r="D24" s="86">
        <f t="shared" ref="D24" si="0">SUM(D12:D23)</f>
        <v>78300</v>
      </c>
      <c r="E24" s="28" t="s">
        <v>17</v>
      </c>
      <c r="F24" s="63">
        <f>SUM(F12:F23)</f>
        <v>95100</v>
      </c>
      <c r="G24" s="157"/>
      <c r="H24" s="157"/>
      <c r="I24" s="157"/>
      <c r="J24" s="157"/>
      <c r="K24" s="157"/>
      <c r="L24" s="157"/>
    </row>
    <row r="25" spans="1:12" x14ac:dyDescent="0.2">
      <c r="A25" s="6"/>
      <c r="B25" s="7"/>
      <c r="C25" s="9"/>
      <c r="D25" s="82"/>
      <c r="E25" s="7"/>
      <c r="F25" s="65"/>
      <c r="G25" s="157"/>
      <c r="H25" s="157"/>
      <c r="I25" s="157"/>
      <c r="J25" s="157"/>
      <c r="K25" s="157"/>
      <c r="L25" s="157"/>
    </row>
    <row r="26" spans="1:12" x14ac:dyDescent="0.2">
      <c r="A26" s="167" t="s">
        <v>44</v>
      </c>
      <c r="B26" s="167"/>
      <c r="C26" s="9"/>
      <c r="D26" s="82"/>
      <c r="E26" s="7"/>
      <c r="F26" s="65"/>
      <c r="G26" s="157"/>
      <c r="H26" s="157"/>
      <c r="I26" s="157"/>
      <c r="J26" s="157"/>
      <c r="K26" s="157"/>
      <c r="L26" s="157"/>
    </row>
    <row r="27" spans="1:12" x14ac:dyDescent="0.2">
      <c r="A27" s="22" t="s">
        <v>180</v>
      </c>
      <c r="B27" s="7" t="s">
        <v>46</v>
      </c>
      <c r="C27" s="12"/>
      <c r="D27" s="83">
        <v>0</v>
      </c>
      <c r="E27" s="7"/>
      <c r="F27" s="10">
        <v>30000</v>
      </c>
      <c r="G27" s="175" t="s">
        <v>527</v>
      </c>
      <c r="H27" s="157"/>
      <c r="I27" s="157"/>
      <c r="J27" s="157"/>
      <c r="K27" s="157"/>
      <c r="L27" s="157"/>
    </row>
    <row r="28" spans="1:12" x14ac:dyDescent="0.2">
      <c r="A28" s="17" t="s">
        <v>15</v>
      </c>
      <c r="B28" s="18" t="s">
        <v>47</v>
      </c>
      <c r="C28" s="28"/>
      <c r="D28" s="84">
        <f>SUM(D27:D27)</f>
        <v>0</v>
      </c>
      <c r="E28" s="28"/>
      <c r="F28" s="63">
        <f>SUM(F27)</f>
        <v>30000</v>
      </c>
      <c r="G28" s="157"/>
      <c r="H28" s="157"/>
      <c r="I28" s="157"/>
      <c r="J28" s="157"/>
      <c r="K28" s="157"/>
      <c r="L28" s="157"/>
    </row>
    <row r="29" spans="1:12" x14ac:dyDescent="0.2">
      <c r="A29" s="6"/>
      <c r="B29" s="7"/>
      <c r="C29" s="9"/>
      <c r="D29" s="82"/>
      <c r="E29" s="7"/>
      <c r="F29" s="65"/>
      <c r="G29" s="157"/>
      <c r="H29" s="157"/>
      <c r="I29" s="157"/>
      <c r="J29" s="157"/>
      <c r="K29" s="157"/>
      <c r="L29" s="157"/>
    </row>
    <row r="30" spans="1:12" x14ac:dyDescent="0.2">
      <c r="A30" s="167" t="s">
        <v>48</v>
      </c>
      <c r="B30" s="167"/>
      <c r="C30" s="9"/>
      <c r="D30" s="82"/>
      <c r="E30" s="7"/>
      <c r="F30" s="65"/>
      <c r="G30" s="157"/>
      <c r="H30" s="157"/>
      <c r="I30" s="157"/>
      <c r="J30" s="157"/>
      <c r="K30" s="157"/>
      <c r="L30" s="157"/>
    </row>
    <row r="31" spans="1:12" x14ac:dyDescent="0.2">
      <c r="A31" s="22" t="s">
        <v>181</v>
      </c>
      <c r="B31" s="7" t="s">
        <v>50</v>
      </c>
      <c r="C31" s="12"/>
      <c r="D31" s="85">
        <v>0</v>
      </c>
      <c r="E31" s="7"/>
      <c r="F31" s="66">
        <v>0</v>
      </c>
      <c r="G31" s="157"/>
      <c r="H31" s="157"/>
      <c r="I31" s="157"/>
      <c r="J31" s="157"/>
      <c r="K31" s="157"/>
      <c r="L31" s="157"/>
    </row>
    <row r="32" spans="1:12" x14ac:dyDescent="0.2">
      <c r="A32" s="17" t="s">
        <v>15</v>
      </c>
      <c r="B32" s="18" t="s">
        <v>50</v>
      </c>
      <c r="C32" s="28"/>
      <c r="D32" s="86">
        <f>SUM(D31)</f>
        <v>0</v>
      </c>
      <c r="E32" s="64"/>
      <c r="F32" s="64">
        <f>SUM(F31)</f>
        <v>0</v>
      </c>
      <c r="G32" s="157"/>
      <c r="H32" s="157"/>
      <c r="I32" s="157"/>
      <c r="J32" s="157"/>
      <c r="K32" s="157"/>
      <c r="L32" s="157"/>
    </row>
    <row r="33" spans="1:12" ht="13.5" thickBot="1" x14ac:dyDescent="0.25">
      <c r="A33" s="32"/>
      <c r="B33" s="33"/>
      <c r="C33" s="27"/>
      <c r="D33" s="82"/>
      <c r="E33" s="7"/>
      <c r="F33" s="65"/>
      <c r="G33" s="157"/>
      <c r="H33" s="157"/>
      <c r="I33" s="157"/>
      <c r="J33" s="157"/>
      <c r="K33" s="157"/>
      <c r="L33" s="157"/>
    </row>
    <row r="34" spans="1:12" ht="14.25" thickTop="1" thickBot="1" x14ac:dyDescent="0.25">
      <c r="A34" s="17" t="s">
        <v>182</v>
      </c>
      <c r="B34" s="18"/>
      <c r="C34" s="28"/>
      <c r="D34" s="94">
        <f>D9+D24+D28+D32</f>
        <v>136900</v>
      </c>
      <c r="E34" s="93"/>
      <c r="F34" s="95">
        <f>F9+F24+F28+F32</f>
        <v>186100</v>
      </c>
    </row>
    <row r="35" spans="1:12" ht="13.5" thickTop="1" x14ac:dyDescent="0.2">
      <c r="A35" s="6"/>
      <c r="B35" s="7"/>
      <c r="C35" s="9"/>
      <c r="D35" s="8"/>
      <c r="E35" s="7"/>
      <c r="F35" s="7"/>
    </row>
    <row r="36" spans="1:12" x14ac:dyDescent="0.2">
      <c r="A36" s="7"/>
      <c r="B36" s="7"/>
      <c r="C36" s="7"/>
      <c r="D36" s="7"/>
      <c r="E36" s="7"/>
      <c r="F36" s="7"/>
    </row>
    <row r="37" spans="1:12" x14ac:dyDescent="0.2">
      <c r="A37" s="7"/>
      <c r="B37" s="7"/>
      <c r="C37" s="7"/>
      <c r="D37" s="7"/>
      <c r="E37" s="7"/>
      <c r="F37" s="7"/>
    </row>
    <row r="38" spans="1:12" x14ac:dyDescent="0.2">
      <c r="A38" s="7"/>
      <c r="B38" s="7"/>
      <c r="C38" s="7"/>
      <c r="D38" s="7"/>
      <c r="E38" s="7"/>
      <c r="F38" s="7"/>
    </row>
    <row r="39" spans="1:12" x14ac:dyDescent="0.2">
      <c r="A39" s="7"/>
      <c r="B39" s="7"/>
      <c r="C39" s="7"/>
      <c r="D39" s="7"/>
      <c r="E39" s="7"/>
      <c r="F39" s="7"/>
    </row>
    <row r="40" spans="1:12" x14ac:dyDescent="0.2">
      <c r="A40" s="7"/>
      <c r="B40" s="7"/>
      <c r="C40" s="7"/>
      <c r="D40" s="7"/>
      <c r="E40" s="7"/>
      <c r="F40" s="7"/>
    </row>
    <row r="41" spans="1:12" x14ac:dyDescent="0.2">
      <c r="A41" s="7"/>
      <c r="B41" s="7"/>
      <c r="C41" s="7"/>
      <c r="D41" s="7"/>
      <c r="E41" s="7"/>
      <c r="F41" s="7"/>
    </row>
    <row r="42" spans="1:12" x14ac:dyDescent="0.2">
      <c r="A42" s="7"/>
      <c r="B42" s="7"/>
      <c r="C42" s="7"/>
      <c r="D42" s="7"/>
      <c r="E42" s="7"/>
      <c r="F42" s="7"/>
    </row>
    <row r="43" spans="1:12" x14ac:dyDescent="0.2">
      <c r="A43" s="7"/>
      <c r="B43" s="7"/>
      <c r="C43" s="7"/>
      <c r="D43" s="7"/>
      <c r="E43" s="7"/>
      <c r="F43" s="7"/>
    </row>
    <row r="44" spans="1:12" x14ac:dyDescent="0.2">
      <c r="A44" s="7"/>
      <c r="B44" s="7"/>
      <c r="C44" s="7"/>
      <c r="D44" s="7"/>
      <c r="E44" s="7"/>
      <c r="F44" s="7"/>
    </row>
    <row r="45" spans="1:12" x14ac:dyDescent="0.2">
      <c r="A45" s="7"/>
      <c r="B45" s="7"/>
      <c r="C45" s="7"/>
      <c r="D45" s="7"/>
      <c r="E45" s="7"/>
      <c r="F45" s="7"/>
    </row>
    <row r="46" spans="1:12" x14ac:dyDescent="0.2">
      <c r="A46" s="7"/>
      <c r="B46" s="7"/>
      <c r="C46" s="7"/>
      <c r="D46" s="7"/>
      <c r="E46" s="7"/>
      <c r="F46" s="7"/>
    </row>
    <row r="47" spans="1:12" x14ac:dyDescent="0.2">
      <c r="A47" s="7"/>
      <c r="B47" s="7"/>
      <c r="C47" s="7"/>
      <c r="D47" s="7"/>
      <c r="E47" s="7"/>
      <c r="F47" s="7"/>
    </row>
    <row r="48" spans="1:12" x14ac:dyDescent="0.2">
      <c r="A48" s="7"/>
      <c r="B48" s="7"/>
      <c r="C48" s="7"/>
      <c r="D48" s="7"/>
      <c r="E48" s="7"/>
      <c r="F48" s="7"/>
    </row>
    <row r="49" spans="1:6" x14ac:dyDescent="0.2">
      <c r="A49" s="7"/>
      <c r="B49" s="7"/>
      <c r="C49" s="7"/>
      <c r="D49" s="7"/>
      <c r="E49" s="7"/>
      <c r="F49" s="7"/>
    </row>
    <row r="50" spans="1:6" x14ac:dyDescent="0.2">
      <c r="A50" s="7"/>
      <c r="B50" s="7"/>
      <c r="C50" s="7"/>
      <c r="D50" s="7"/>
      <c r="E50" s="7"/>
      <c r="F50" s="7"/>
    </row>
    <row r="51" spans="1:6" x14ac:dyDescent="0.2">
      <c r="A51" s="7"/>
      <c r="B51" s="7"/>
      <c r="C51" s="7"/>
      <c r="D51" s="7"/>
      <c r="E51" s="7"/>
      <c r="F51" s="7"/>
    </row>
    <row r="52" spans="1:6" x14ac:dyDescent="0.2">
      <c r="A52" s="7"/>
      <c r="B52" s="7"/>
      <c r="C52" s="7"/>
      <c r="D52" s="7"/>
      <c r="E52" s="7"/>
      <c r="F52" s="7"/>
    </row>
    <row r="53" spans="1:6" x14ac:dyDescent="0.2">
      <c r="A53" s="7"/>
      <c r="B53" s="7"/>
      <c r="C53" s="7"/>
      <c r="D53" s="7"/>
      <c r="E53" s="7"/>
      <c r="F53" s="7"/>
    </row>
    <row r="54" spans="1:6" x14ac:dyDescent="0.2">
      <c r="A54" s="7"/>
      <c r="B54" s="7"/>
      <c r="C54" s="7"/>
      <c r="D54" s="7"/>
      <c r="E54" s="7"/>
      <c r="F54" s="7"/>
    </row>
    <row r="55" spans="1:6" x14ac:dyDescent="0.2">
      <c r="A55" s="7"/>
      <c r="B55" s="7"/>
      <c r="C55" s="7"/>
      <c r="D55" s="7"/>
      <c r="E55" s="7"/>
      <c r="F55" s="7"/>
    </row>
    <row r="56" spans="1:6" x14ac:dyDescent="0.2">
      <c r="A56" s="7"/>
      <c r="B56" s="7"/>
      <c r="C56" s="7"/>
      <c r="D56" s="7"/>
      <c r="E56" s="7"/>
      <c r="F56" s="7"/>
    </row>
    <row r="57" spans="1:6" x14ac:dyDescent="0.2">
      <c r="A57" s="7"/>
      <c r="B57" s="7"/>
      <c r="C57" s="7"/>
      <c r="D57" s="7"/>
      <c r="E57" s="7"/>
      <c r="F57" s="7"/>
    </row>
    <row r="58" spans="1:6" x14ac:dyDescent="0.2">
      <c r="A58" s="7"/>
      <c r="B58" s="7"/>
      <c r="C58" s="7"/>
      <c r="D58" s="7"/>
      <c r="E58" s="7"/>
      <c r="F58" s="7"/>
    </row>
    <row r="59" spans="1:6" x14ac:dyDescent="0.2">
      <c r="A59" s="7"/>
      <c r="B59" s="7"/>
      <c r="C59" s="7"/>
      <c r="D59" s="7"/>
      <c r="E59" s="7"/>
      <c r="F59" s="7"/>
    </row>
    <row r="60" spans="1:6" x14ac:dyDescent="0.2">
      <c r="A60" s="7"/>
      <c r="B60" s="7"/>
      <c r="C60" s="7"/>
      <c r="D60" s="7"/>
      <c r="E60" s="7"/>
      <c r="F60" s="7"/>
    </row>
    <row r="61" spans="1:6" x14ac:dyDescent="0.2">
      <c r="A61" s="7"/>
      <c r="B61" s="7"/>
      <c r="C61" s="7"/>
      <c r="D61" s="7"/>
      <c r="E61" s="7"/>
      <c r="F61" s="7"/>
    </row>
    <row r="62" spans="1:6" x14ac:dyDescent="0.2">
      <c r="A62" s="7"/>
      <c r="B62" s="7"/>
      <c r="C62" s="7"/>
      <c r="D62" s="7"/>
      <c r="E62" s="7"/>
      <c r="F62" s="7"/>
    </row>
    <row r="63" spans="1:6" x14ac:dyDescent="0.2">
      <c r="A63" s="7"/>
      <c r="B63" s="7"/>
      <c r="C63" s="7"/>
      <c r="D63" s="7"/>
      <c r="E63" s="7"/>
      <c r="F63" s="7"/>
    </row>
    <row r="64" spans="1:6" x14ac:dyDescent="0.2">
      <c r="A64" s="7"/>
      <c r="B64" s="7"/>
      <c r="C64" s="7"/>
      <c r="D64" s="7"/>
      <c r="E64" s="7"/>
      <c r="F64" s="7"/>
    </row>
    <row r="65" spans="1:6" x14ac:dyDescent="0.2">
      <c r="A65" s="7"/>
      <c r="B65" s="7"/>
      <c r="C65" s="7"/>
      <c r="D65" s="7"/>
      <c r="E65" s="7"/>
      <c r="F65" s="7"/>
    </row>
    <row r="66" spans="1:6" x14ac:dyDescent="0.2">
      <c r="A66" s="7"/>
      <c r="B66" s="7"/>
      <c r="C66" s="7"/>
      <c r="D66" s="7"/>
      <c r="E66" s="7"/>
      <c r="F66" s="7"/>
    </row>
    <row r="67" spans="1:6" x14ac:dyDescent="0.2">
      <c r="A67" s="7"/>
      <c r="B67" s="7"/>
      <c r="C67" s="7"/>
      <c r="D67" s="7"/>
      <c r="E67" s="7"/>
      <c r="F67" s="7"/>
    </row>
    <row r="68" spans="1:6" x14ac:dyDescent="0.2">
      <c r="A68" s="7"/>
      <c r="B68" s="7"/>
      <c r="C68" s="7"/>
      <c r="D68" s="7"/>
      <c r="E68" s="7"/>
      <c r="F68" s="7"/>
    </row>
    <row r="69" spans="1:6" x14ac:dyDescent="0.2">
      <c r="A69" s="7"/>
      <c r="B69" s="7"/>
      <c r="C69" s="7"/>
      <c r="D69" s="7"/>
      <c r="E69" s="7"/>
      <c r="F69" s="7"/>
    </row>
    <row r="70" spans="1:6" x14ac:dyDescent="0.2">
      <c r="A70" s="7"/>
      <c r="B70" s="7"/>
      <c r="C70" s="7"/>
      <c r="D70" s="7"/>
      <c r="E70" s="7"/>
      <c r="F70" s="7"/>
    </row>
    <row r="71" spans="1:6" x14ac:dyDescent="0.2">
      <c r="A71" s="7"/>
      <c r="B71" s="7"/>
      <c r="C71" s="7"/>
      <c r="D71" s="7"/>
      <c r="E71" s="7"/>
      <c r="F71" s="7"/>
    </row>
    <row r="72" spans="1:6" x14ac:dyDescent="0.2">
      <c r="A72" s="7"/>
      <c r="B72" s="7"/>
      <c r="C72" s="7"/>
      <c r="D72" s="7"/>
      <c r="E72" s="7"/>
      <c r="F72" s="7"/>
    </row>
    <row r="73" spans="1:6" x14ac:dyDescent="0.2">
      <c r="A73" s="7"/>
      <c r="B73" s="7"/>
      <c r="C73" s="7"/>
      <c r="D73" s="7"/>
      <c r="E73" s="7"/>
      <c r="F73" s="7"/>
    </row>
    <row r="74" spans="1:6" x14ac:dyDescent="0.2">
      <c r="A74" s="7"/>
      <c r="B74" s="7"/>
      <c r="C74" s="7"/>
      <c r="D74" s="7"/>
      <c r="E74" s="7"/>
      <c r="F74" s="7"/>
    </row>
    <row r="75" spans="1:6" x14ac:dyDescent="0.2">
      <c r="A75" s="7"/>
      <c r="B75" s="7"/>
      <c r="C75" s="7"/>
      <c r="D75" s="7"/>
      <c r="E75" s="7"/>
      <c r="F75" s="7"/>
    </row>
    <row r="76" spans="1:6" x14ac:dyDescent="0.2">
      <c r="A76" s="7"/>
      <c r="B76" s="7"/>
      <c r="C76" s="7"/>
      <c r="D76" s="7"/>
      <c r="E76" s="7"/>
      <c r="F76" s="7"/>
    </row>
    <row r="77" spans="1:6" x14ac:dyDescent="0.2">
      <c r="A77" s="7"/>
      <c r="B77" s="7"/>
      <c r="C77" s="7"/>
      <c r="D77" s="7"/>
      <c r="E77" s="7"/>
      <c r="F77" s="7"/>
    </row>
    <row r="78" spans="1:6" x14ac:dyDescent="0.2">
      <c r="A78" s="7"/>
      <c r="B78" s="7"/>
      <c r="C78" s="7"/>
      <c r="D78" s="7"/>
      <c r="E78" s="7"/>
      <c r="F78" s="7"/>
    </row>
    <row r="79" spans="1:6" x14ac:dyDescent="0.2">
      <c r="A79" s="7"/>
      <c r="B79" s="7"/>
      <c r="C79" s="7"/>
      <c r="D79" s="7"/>
      <c r="E79" s="7"/>
      <c r="F79" s="7"/>
    </row>
    <row r="80" spans="1:6" x14ac:dyDescent="0.2">
      <c r="A80" s="7"/>
      <c r="B80" s="7"/>
      <c r="C80" s="7"/>
      <c r="D80" s="7"/>
      <c r="E80" s="7"/>
      <c r="F80" s="7"/>
    </row>
    <row r="81" spans="1:6" x14ac:dyDescent="0.2">
      <c r="A81" s="7"/>
      <c r="B81" s="7"/>
      <c r="C81" s="7"/>
      <c r="D81" s="7"/>
      <c r="E81" s="7"/>
      <c r="F81" s="7"/>
    </row>
    <row r="82" spans="1:6" x14ac:dyDescent="0.2">
      <c r="A82" s="7"/>
      <c r="B82" s="7"/>
      <c r="C82" s="7"/>
      <c r="D82" s="7"/>
      <c r="E82" s="7"/>
      <c r="F82" s="7"/>
    </row>
    <row r="83" spans="1:6" x14ac:dyDescent="0.2">
      <c r="A83" s="7"/>
      <c r="B83" s="7"/>
      <c r="C83" s="7"/>
      <c r="D83" s="7"/>
      <c r="E83" s="7"/>
      <c r="F83" s="7"/>
    </row>
    <row r="84" spans="1:6" x14ac:dyDescent="0.2">
      <c r="A84" s="7"/>
      <c r="B84" s="7"/>
      <c r="C84" s="7"/>
      <c r="D84" s="7"/>
      <c r="E84" s="7"/>
      <c r="F84" s="7"/>
    </row>
    <row r="85" spans="1:6" x14ac:dyDescent="0.2">
      <c r="A85" s="7"/>
      <c r="B85" s="7"/>
      <c r="C85" s="7"/>
      <c r="D85" s="7"/>
      <c r="E85" s="7"/>
      <c r="F85" s="7"/>
    </row>
    <row r="86" spans="1:6" x14ac:dyDescent="0.2">
      <c r="A86" s="7"/>
      <c r="B86" s="7"/>
      <c r="C86" s="7"/>
      <c r="D86" s="7"/>
      <c r="E86" s="7"/>
      <c r="F86" s="7"/>
    </row>
    <row r="87" spans="1:6" x14ac:dyDescent="0.2">
      <c r="A87" s="7"/>
      <c r="B87" s="7"/>
      <c r="C87" s="7"/>
      <c r="D87" s="7"/>
      <c r="E87" s="7"/>
      <c r="F87" s="7"/>
    </row>
    <row r="88" spans="1:6" x14ac:dyDescent="0.2">
      <c r="A88" s="7"/>
      <c r="B88" s="7"/>
      <c r="C88" s="7"/>
      <c r="D88" s="7"/>
      <c r="E88" s="7"/>
      <c r="F88" s="7"/>
    </row>
    <row r="89" spans="1:6" x14ac:dyDescent="0.2">
      <c r="A89" s="7"/>
      <c r="B89" s="7"/>
      <c r="C89" s="7"/>
      <c r="D89" s="7"/>
      <c r="E89" s="7"/>
      <c r="F89" s="7"/>
    </row>
    <row r="90" spans="1:6" x14ac:dyDescent="0.2">
      <c r="A90" s="7"/>
      <c r="B90" s="7"/>
      <c r="C90" s="7"/>
      <c r="D90" s="7"/>
      <c r="E90" s="7"/>
      <c r="F90" s="7"/>
    </row>
    <row r="91" spans="1:6" x14ac:dyDescent="0.2">
      <c r="A91" s="7"/>
      <c r="B91" s="7"/>
      <c r="C91" s="7"/>
      <c r="D91" s="7"/>
      <c r="E91" s="7"/>
      <c r="F91" s="7"/>
    </row>
    <row r="92" spans="1:6" x14ac:dyDescent="0.2">
      <c r="A92" s="7"/>
      <c r="B92" s="7"/>
      <c r="C92" s="7"/>
      <c r="D92" s="7"/>
      <c r="E92" s="7"/>
      <c r="F92" s="7"/>
    </row>
    <row r="93" spans="1:6" x14ac:dyDescent="0.2">
      <c r="A93" s="7"/>
      <c r="B93" s="7"/>
      <c r="C93" s="7"/>
      <c r="D93" s="7"/>
      <c r="E93" s="7"/>
      <c r="F93" s="7"/>
    </row>
    <row r="94" spans="1:6" x14ac:dyDescent="0.2">
      <c r="A94" s="7"/>
      <c r="B94" s="7"/>
      <c r="C94" s="7"/>
      <c r="D94" s="7"/>
      <c r="E94" s="7"/>
      <c r="F94" s="7"/>
    </row>
    <row r="95" spans="1:6" x14ac:dyDescent="0.2">
      <c r="A95" s="7"/>
      <c r="B95" s="7"/>
      <c r="C95" s="7"/>
      <c r="D95" s="7"/>
      <c r="E95" s="7"/>
      <c r="F95" s="7"/>
    </row>
    <row r="96" spans="1:6" x14ac:dyDescent="0.2">
      <c r="A96" s="7"/>
      <c r="B96" s="7"/>
      <c r="C96" s="7"/>
      <c r="D96" s="7"/>
      <c r="E96" s="7"/>
      <c r="F96" s="7"/>
    </row>
    <row r="97" spans="1:6" x14ac:dyDescent="0.2">
      <c r="A97" s="7"/>
      <c r="B97" s="7"/>
      <c r="C97" s="7"/>
      <c r="D97" s="7"/>
      <c r="E97" s="7"/>
      <c r="F97" s="7"/>
    </row>
    <row r="98" spans="1:6" x14ac:dyDescent="0.2">
      <c r="A98" s="7"/>
      <c r="B98" s="7"/>
      <c r="C98" s="7"/>
      <c r="D98" s="7"/>
      <c r="E98" s="7"/>
      <c r="F98" s="7"/>
    </row>
    <row r="99" spans="1:6" x14ac:dyDescent="0.2">
      <c r="A99" s="7"/>
      <c r="B99" s="7"/>
      <c r="C99" s="7"/>
      <c r="D99" s="7"/>
      <c r="E99" s="7"/>
      <c r="F99" s="7"/>
    </row>
    <row r="100" spans="1:6" x14ac:dyDescent="0.2">
      <c r="A100" s="7"/>
      <c r="B100" s="7"/>
      <c r="C100" s="7"/>
      <c r="D100" s="7"/>
      <c r="E100" s="7"/>
      <c r="F100" s="7"/>
    </row>
    <row r="101" spans="1:6" x14ac:dyDescent="0.2">
      <c r="A101" s="7"/>
      <c r="B101" s="7"/>
      <c r="C101" s="7"/>
      <c r="D101" s="7"/>
      <c r="E101" s="7"/>
      <c r="F101" s="7"/>
    </row>
    <row r="102" spans="1:6" x14ac:dyDescent="0.2">
      <c r="A102" s="7"/>
      <c r="B102" s="7"/>
      <c r="C102" s="7"/>
      <c r="D102" s="7"/>
      <c r="E102" s="7"/>
      <c r="F102" s="7"/>
    </row>
    <row r="103" spans="1:6" x14ac:dyDescent="0.2">
      <c r="A103" s="7"/>
      <c r="B103" s="7"/>
      <c r="C103" s="7"/>
      <c r="D103" s="7"/>
      <c r="E103" s="7"/>
      <c r="F103" s="7"/>
    </row>
    <row r="104" spans="1:6" x14ac:dyDescent="0.2">
      <c r="A104" s="7"/>
      <c r="B104" s="7"/>
      <c r="C104" s="7"/>
      <c r="D104" s="7"/>
      <c r="E104" s="7"/>
      <c r="F104" s="7"/>
    </row>
    <row r="105" spans="1:6" x14ac:dyDescent="0.2">
      <c r="A105" s="7"/>
      <c r="B105" s="7"/>
      <c r="C105" s="7"/>
      <c r="D105" s="7"/>
      <c r="E105" s="7"/>
      <c r="F105" s="7"/>
    </row>
    <row r="106" spans="1:6" x14ac:dyDescent="0.2">
      <c r="A106" s="7"/>
      <c r="B106" s="7"/>
      <c r="C106" s="7"/>
      <c r="D106" s="7"/>
      <c r="E106" s="7"/>
      <c r="F106" s="7"/>
    </row>
    <row r="107" spans="1:6" x14ac:dyDescent="0.2">
      <c r="A107" s="7"/>
      <c r="B107" s="7"/>
      <c r="C107" s="7"/>
      <c r="D107" s="7"/>
      <c r="E107" s="7"/>
      <c r="F107" s="7"/>
    </row>
    <row r="108" spans="1:6" x14ac:dyDescent="0.2">
      <c r="A108" s="7"/>
      <c r="B108" s="7"/>
      <c r="C108" s="7"/>
      <c r="D108" s="7"/>
      <c r="E108" s="7"/>
      <c r="F108" s="7"/>
    </row>
    <row r="109" spans="1:6" x14ac:dyDescent="0.2">
      <c r="A109" s="7"/>
      <c r="B109" s="7"/>
      <c r="C109" s="7"/>
      <c r="D109" s="7"/>
      <c r="E109" s="7"/>
      <c r="F109" s="7"/>
    </row>
    <row r="110" spans="1:6" x14ac:dyDescent="0.2">
      <c r="A110" s="7"/>
      <c r="B110" s="7"/>
      <c r="C110" s="7"/>
      <c r="D110" s="7"/>
      <c r="E110" s="7"/>
      <c r="F110" s="7"/>
    </row>
    <row r="111" spans="1:6" x14ac:dyDescent="0.2">
      <c r="A111" s="7"/>
      <c r="B111" s="7"/>
      <c r="C111" s="7"/>
      <c r="D111" s="7"/>
      <c r="E111" s="7"/>
      <c r="F111" s="7"/>
    </row>
    <row r="112" spans="1:6" x14ac:dyDescent="0.2">
      <c r="A112" s="7"/>
      <c r="B112" s="7"/>
      <c r="C112" s="7"/>
      <c r="D112" s="7"/>
      <c r="E112" s="7"/>
      <c r="F112" s="7"/>
    </row>
    <row r="113" spans="1:6" x14ac:dyDescent="0.2">
      <c r="A113" s="7"/>
      <c r="B113" s="7"/>
      <c r="C113" s="7"/>
      <c r="D113" s="7"/>
      <c r="E113" s="7"/>
      <c r="F113" s="7"/>
    </row>
    <row r="114" spans="1:6" x14ac:dyDescent="0.2">
      <c r="A114" s="7"/>
      <c r="B114" s="7"/>
      <c r="C114" s="7"/>
      <c r="D114" s="7"/>
      <c r="E114" s="7"/>
      <c r="F114" s="7"/>
    </row>
    <row r="115" spans="1:6" x14ac:dyDescent="0.2">
      <c r="A115" s="7"/>
      <c r="B115" s="7"/>
      <c r="C115" s="7"/>
      <c r="D115" s="7"/>
      <c r="E115" s="7"/>
      <c r="F115" s="7"/>
    </row>
    <row r="116" spans="1:6" x14ac:dyDescent="0.2">
      <c r="A116" s="7"/>
      <c r="B116" s="7"/>
      <c r="C116" s="7"/>
      <c r="D116" s="7"/>
      <c r="E116" s="7"/>
      <c r="F116" s="7"/>
    </row>
    <row r="117" spans="1:6" x14ac:dyDescent="0.2">
      <c r="A117" s="7"/>
      <c r="B117" s="7"/>
      <c r="C117" s="7"/>
      <c r="D117" s="7"/>
      <c r="E117" s="7"/>
      <c r="F117" s="7"/>
    </row>
    <row r="118" spans="1:6" x14ac:dyDescent="0.2">
      <c r="A118" s="7"/>
      <c r="B118" s="7"/>
      <c r="C118" s="7"/>
      <c r="D118" s="7"/>
      <c r="E118" s="7"/>
      <c r="F118" s="7"/>
    </row>
    <row r="119" spans="1:6" x14ac:dyDescent="0.2">
      <c r="A119" s="7"/>
      <c r="B119" s="7"/>
      <c r="C119" s="7"/>
      <c r="D119" s="7"/>
      <c r="E119" s="7"/>
      <c r="F119" s="7"/>
    </row>
    <row r="120" spans="1:6" x14ac:dyDescent="0.2">
      <c r="A120" s="7"/>
      <c r="B120" s="7"/>
      <c r="C120" s="7"/>
      <c r="D120" s="7"/>
      <c r="E120" s="7"/>
      <c r="F120" s="7"/>
    </row>
    <row r="121" spans="1:6" x14ac:dyDescent="0.2">
      <c r="A121" s="7"/>
      <c r="B121" s="7"/>
      <c r="C121" s="7"/>
      <c r="D121" s="7"/>
      <c r="E121" s="7"/>
      <c r="F121" s="7"/>
    </row>
    <row r="122" spans="1:6" x14ac:dyDescent="0.2">
      <c r="A122" s="7"/>
      <c r="B122" s="7"/>
      <c r="C122" s="7"/>
      <c r="D122" s="7"/>
      <c r="E122" s="7"/>
      <c r="F122" s="7"/>
    </row>
    <row r="123" spans="1:6" x14ac:dyDescent="0.2">
      <c r="A123" s="7"/>
      <c r="B123" s="7"/>
      <c r="C123" s="7"/>
      <c r="D123" s="7"/>
      <c r="E123" s="7"/>
      <c r="F123" s="7"/>
    </row>
    <row r="124" spans="1:6" x14ac:dyDescent="0.2">
      <c r="A124" s="7"/>
      <c r="B124" s="7"/>
      <c r="C124" s="7"/>
      <c r="D124" s="7"/>
      <c r="E124" s="7"/>
      <c r="F124" s="7"/>
    </row>
    <row r="125" spans="1:6" x14ac:dyDescent="0.2">
      <c r="A125" s="7"/>
      <c r="B125" s="7"/>
      <c r="C125" s="7"/>
      <c r="D125" s="7"/>
      <c r="E125" s="7"/>
      <c r="F125" s="7"/>
    </row>
    <row r="126" spans="1:6" x14ac:dyDescent="0.2">
      <c r="A126" s="7"/>
      <c r="B126" s="7"/>
      <c r="C126" s="7"/>
      <c r="D126" s="7"/>
      <c r="E126" s="7"/>
      <c r="F126" s="7"/>
    </row>
    <row r="127" spans="1:6" x14ac:dyDescent="0.2">
      <c r="A127" s="7"/>
      <c r="B127" s="7"/>
      <c r="C127" s="7"/>
      <c r="D127" s="7"/>
      <c r="E127" s="7"/>
      <c r="F127" s="7"/>
    </row>
    <row r="128" spans="1:6" x14ac:dyDescent="0.2">
      <c r="A128" s="7"/>
      <c r="B128" s="7"/>
      <c r="C128" s="7"/>
      <c r="D128" s="7"/>
      <c r="E128" s="7"/>
      <c r="F128" s="7"/>
    </row>
    <row r="129" spans="1:6" x14ac:dyDescent="0.2">
      <c r="A129" s="7"/>
      <c r="B129" s="7"/>
      <c r="C129" s="7"/>
      <c r="D129" s="7"/>
      <c r="E129" s="7"/>
      <c r="F129" s="7"/>
    </row>
    <row r="130" spans="1:6" x14ac:dyDescent="0.2">
      <c r="A130" s="7"/>
      <c r="B130" s="7"/>
      <c r="C130" s="7"/>
      <c r="D130" s="7"/>
      <c r="E130" s="7"/>
      <c r="F130" s="7"/>
    </row>
    <row r="131" spans="1:6" x14ac:dyDescent="0.2">
      <c r="A131" s="7"/>
      <c r="B131" s="7"/>
      <c r="C131" s="7"/>
      <c r="D131" s="7"/>
      <c r="E131" s="7"/>
      <c r="F131" s="7"/>
    </row>
    <row r="132" spans="1:6" x14ac:dyDescent="0.2">
      <c r="A132" s="7"/>
      <c r="B132" s="7"/>
      <c r="C132" s="7"/>
      <c r="D132" s="7"/>
      <c r="E132" s="7"/>
      <c r="F132" s="7"/>
    </row>
    <row r="133" spans="1:6" x14ac:dyDescent="0.2">
      <c r="A133" s="7"/>
      <c r="B133" s="7"/>
      <c r="C133" s="7"/>
      <c r="D133" s="7"/>
      <c r="E133" s="7"/>
      <c r="F133" s="7"/>
    </row>
    <row r="134" spans="1:6" x14ac:dyDescent="0.2">
      <c r="A134" s="7"/>
      <c r="B134" s="7"/>
      <c r="C134" s="7"/>
      <c r="D134" s="7"/>
      <c r="E134" s="7"/>
      <c r="F134" s="7"/>
    </row>
  </sheetData>
  <mergeCells count="6">
    <mergeCell ref="A4:B4"/>
    <mergeCell ref="A11:B11"/>
    <mergeCell ref="A26:B26"/>
    <mergeCell ref="A30:B30"/>
    <mergeCell ref="G15:L15"/>
    <mergeCell ref="G20:L20"/>
  </mergeCells>
  <pageMargins left="0.2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265F-FA4C-424D-B516-81D10271BFB1}">
  <dimension ref="A1:L28"/>
  <sheetViews>
    <sheetView topLeftCell="A3" zoomScaleNormal="100" workbookViewId="0">
      <selection activeCell="G14" sqref="G14"/>
    </sheetView>
  </sheetViews>
  <sheetFormatPr defaultRowHeight="12.75" x14ac:dyDescent="0.2"/>
  <cols>
    <col min="1" max="1" width="14.7109375" customWidth="1"/>
    <col min="2" max="2" width="28.5703125" customWidth="1"/>
    <col min="3" max="3" width="1.7109375" customWidth="1"/>
    <col min="4" max="4" width="14.7109375" customWidth="1"/>
    <col min="5" max="5" width="1.7109375" customWidth="1"/>
    <col min="6" max="6" width="13.28515625" customWidth="1"/>
    <col min="228" max="228" width="14.7109375" customWidth="1"/>
    <col min="229" max="229" width="29.7109375" customWidth="1"/>
    <col min="230" max="230" width="9.7109375" customWidth="1"/>
    <col min="231" max="231" width="1.7109375" customWidth="1"/>
    <col min="232" max="232" width="9.7109375" customWidth="1"/>
    <col min="233" max="233" width="1.7109375" customWidth="1"/>
    <col min="234" max="235" width="9.7109375" customWidth="1"/>
    <col min="236" max="236" width="1.7109375" customWidth="1"/>
    <col min="237" max="237" width="9.7109375" customWidth="1"/>
    <col min="238" max="238" width="1.7109375" customWidth="1"/>
    <col min="239" max="239" width="14.7109375" customWidth="1"/>
    <col min="240" max="240" width="1.7109375" customWidth="1"/>
    <col min="241" max="241" width="12.7109375" customWidth="1"/>
    <col min="484" max="484" width="14.7109375" customWidth="1"/>
    <col min="485" max="485" width="29.7109375" customWidth="1"/>
    <col min="486" max="486" width="9.7109375" customWidth="1"/>
    <col min="487" max="487" width="1.7109375" customWidth="1"/>
    <col min="488" max="488" width="9.7109375" customWidth="1"/>
    <col min="489" max="489" width="1.7109375" customWidth="1"/>
    <col min="490" max="491" width="9.7109375" customWidth="1"/>
    <col min="492" max="492" width="1.7109375" customWidth="1"/>
    <col min="493" max="493" width="9.7109375" customWidth="1"/>
    <col min="494" max="494" width="1.7109375" customWidth="1"/>
    <col min="495" max="495" width="14.7109375" customWidth="1"/>
    <col min="496" max="496" width="1.7109375" customWidth="1"/>
    <col min="497" max="497" width="12.7109375" customWidth="1"/>
    <col min="740" max="740" width="14.7109375" customWidth="1"/>
    <col min="741" max="741" width="29.7109375" customWidth="1"/>
    <col min="742" max="742" width="9.7109375" customWidth="1"/>
    <col min="743" max="743" width="1.7109375" customWidth="1"/>
    <col min="744" max="744" width="9.7109375" customWidth="1"/>
    <col min="745" max="745" width="1.7109375" customWidth="1"/>
    <col min="746" max="747" width="9.7109375" customWidth="1"/>
    <col min="748" max="748" width="1.7109375" customWidth="1"/>
    <col min="749" max="749" width="9.7109375" customWidth="1"/>
    <col min="750" max="750" width="1.7109375" customWidth="1"/>
    <col min="751" max="751" width="14.7109375" customWidth="1"/>
    <col min="752" max="752" width="1.7109375" customWidth="1"/>
    <col min="753" max="753" width="12.7109375" customWidth="1"/>
    <col min="996" max="996" width="14.7109375" customWidth="1"/>
    <col min="997" max="997" width="29.7109375" customWidth="1"/>
    <col min="998" max="998" width="9.7109375" customWidth="1"/>
    <col min="999" max="999" width="1.7109375" customWidth="1"/>
    <col min="1000" max="1000" width="9.7109375" customWidth="1"/>
    <col min="1001" max="1001" width="1.7109375" customWidth="1"/>
    <col min="1002" max="1003" width="9.7109375" customWidth="1"/>
    <col min="1004" max="1004" width="1.7109375" customWidth="1"/>
    <col min="1005" max="1005" width="9.7109375" customWidth="1"/>
    <col min="1006" max="1006" width="1.7109375" customWidth="1"/>
    <col min="1007" max="1007" width="14.7109375" customWidth="1"/>
    <col min="1008" max="1008" width="1.7109375" customWidth="1"/>
    <col min="1009" max="1009" width="12.7109375" customWidth="1"/>
    <col min="1252" max="1252" width="14.7109375" customWidth="1"/>
    <col min="1253" max="1253" width="29.7109375" customWidth="1"/>
    <col min="1254" max="1254" width="9.7109375" customWidth="1"/>
    <col min="1255" max="1255" width="1.7109375" customWidth="1"/>
    <col min="1256" max="1256" width="9.7109375" customWidth="1"/>
    <col min="1257" max="1257" width="1.7109375" customWidth="1"/>
    <col min="1258" max="1259" width="9.7109375" customWidth="1"/>
    <col min="1260" max="1260" width="1.7109375" customWidth="1"/>
    <col min="1261" max="1261" width="9.7109375" customWidth="1"/>
    <col min="1262" max="1262" width="1.7109375" customWidth="1"/>
    <col min="1263" max="1263" width="14.7109375" customWidth="1"/>
    <col min="1264" max="1264" width="1.7109375" customWidth="1"/>
    <col min="1265" max="1265" width="12.7109375" customWidth="1"/>
    <col min="1508" max="1508" width="14.7109375" customWidth="1"/>
    <col min="1509" max="1509" width="29.7109375" customWidth="1"/>
    <col min="1510" max="1510" width="9.7109375" customWidth="1"/>
    <col min="1511" max="1511" width="1.7109375" customWidth="1"/>
    <col min="1512" max="1512" width="9.7109375" customWidth="1"/>
    <col min="1513" max="1513" width="1.7109375" customWidth="1"/>
    <col min="1514" max="1515" width="9.7109375" customWidth="1"/>
    <col min="1516" max="1516" width="1.7109375" customWidth="1"/>
    <col min="1517" max="1517" width="9.7109375" customWidth="1"/>
    <col min="1518" max="1518" width="1.7109375" customWidth="1"/>
    <col min="1519" max="1519" width="14.7109375" customWidth="1"/>
    <col min="1520" max="1520" width="1.7109375" customWidth="1"/>
    <col min="1521" max="1521" width="12.7109375" customWidth="1"/>
    <col min="1764" max="1764" width="14.7109375" customWidth="1"/>
    <col min="1765" max="1765" width="29.7109375" customWidth="1"/>
    <col min="1766" max="1766" width="9.7109375" customWidth="1"/>
    <col min="1767" max="1767" width="1.7109375" customWidth="1"/>
    <col min="1768" max="1768" width="9.7109375" customWidth="1"/>
    <col min="1769" max="1769" width="1.7109375" customWidth="1"/>
    <col min="1770" max="1771" width="9.7109375" customWidth="1"/>
    <col min="1772" max="1772" width="1.7109375" customWidth="1"/>
    <col min="1773" max="1773" width="9.7109375" customWidth="1"/>
    <col min="1774" max="1774" width="1.7109375" customWidth="1"/>
    <col min="1775" max="1775" width="14.7109375" customWidth="1"/>
    <col min="1776" max="1776" width="1.7109375" customWidth="1"/>
    <col min="1777" max="1777" width="12.7109375" customWidth="1"/>
    <col min="2020" max="2020" width="14.7109375" customWidth="1"/>
    <col min="2021" max="2021" width="29.7109375" customWidth="1"/>
    <col min="2022" max="2022" width="9.7109375" customWidth="1"/>
    <col min="2023" max="2023" width="1.7109375" customWidth="1"/>
    <col min="2024" max="2024" width="9.7109375" customWidth="1"/>
    <col min="2025" max="2025" width="1.7109375" customWidth="1"/>
    <col min="2026" max="2027" width="9.7109375" customWidth="1"/>
    <col min="2028" max="2028" width="1.7109375" customWidth="1"/>
    <col min="2029" max="2029" width="9.7109375" customWidth="1"/>
    <col min="2030" max="2030" width="1.7109375" customWidth="1"/>
    <col min="2031" max="2031" width="14.7109375" customWidth="1"/>
    <col min="2032" max="2032" width="1.7109375" customWidth="1"/>
    <col min="2033" max="2033" width="12.7109375" customWidth="1"/>
    <col min="2276" max="2276" width="14.7109375" customWidth="1"/>
    <col min="2277" max="2277" width="29.7109375" customWidth="1"/>
    <col min="2278" max="2278" width="9.7109375" customWidth="1"/>
    <col min="2279" max="2279" width="1.7109375" customWidth="1"/>
    <col min="2280" max="2280" width="9.7109375" customWidth="1"/>
    <col min="2281" max="2281" width="1.7109375" customWidth="1"/>
    <col min="2282" max="2283" width="9.7109375" customWidth="1"/>
    <col min="2284" max="2284" width="1.7109375" customWidth="1"/>
    <col min="2285" max="2285" width="9.7109375" customWidth="1"/>
    <col min="2286" max="2286" width="1.7109375" customWidth="1"/>
    <col min="2287" max="2287" width="14.7109375" customWidth="1"/>
    <col min="2288" max="2288" width="1.7109375" customWidth="1"/>
    <col min="2289" max="2289" width="12.7109375" customWidth="1"/>
    <col min="2532" max="2532" width="14.7109375" customWidth="1"/>
    <col min="2533" max="2533" width="29.7109375" customWidth="1"/>
    <col min="2534" max="2534" width="9.7109375" customWidth="1"/>
    <col min="2535" max="2535" width="1.7109375" customWidth="1"/>
    <col min="2536" max="2536" width="9.7109375" customWidth="1"/>
    <col min="2537" max="2537" width="1.7109375" customWidth="1"/>
    <col min="2538" max="2539" width="9.7109375" customWidth="1"/>
    <col min="2540" max="2540" width="1.7109375" customWidth="1"/>
    <col min="2541" max="2541" width="9.7109375" customWidth="1"/>
    <col min="2542" max="2542" width="1.7109375" customWidth="1"/>
    <col min="2543" max="2543" width="14.7109375" customWidth="1"/>
    <col min="2544" max="2544" width="1.7109375" customWidth="1"/>
    <col min="2545" max="2545" width="12.7109375" customWidth="1"/>
    <col min="2788" max="2788" width="14.7109375" customWidth="1"/>
    <col min="2789" max="2789" width="29.7109375" customWidth="1"/>
    <col min="2790" max="2790" width="9.7109375" customWidth="1"/>
    <col min="2791" max="2791" width="1.7109375" customWidth="1"/>
    <col min="2792" max="2792" width="9.7109375" customWidth="1"/>
    <col min="2793" max="2793" width="1.7109375" customWidth="1"/>
    <col min="2794" max="2795" width="9.7109375" customWidth="1"/>
    <col min="2796" max="2796" width="1.7109375" customWidth="1"/>
    <col min="2797" max="2797" width="9.7109375" customWidth="1"/>
    <col min="2798" max="2798" width="1.7109375" customWidth="1"/>
    <col min="2799" max="2799" width="14.7109375" customWidth="1"/>
    <col min="2800" max="2800" width="1.7109375" customWidth="1"/>
    <col min="2801" max="2801" width="12.7109375" customWidth="1"/>
    <col min="3044" max="3044" width="14.7109375" customWidth="1"/>
    <col min="3045" max="3045" width="29.7109375" customWidth="1"/>
    <col min="3046" max="3046" width="9.7109375" customWidth="1"/>
    <col min="3047" max="3047" width="1.7109375" customWidth="1"/>
    <col min="3048" max="3048" width="9.7109375" customWidth="1"/>
    <col min="3049" max="3049" width="1.7109375" customWidth="1"/>
    <col min="3050" max="3051" width="9.7109375" customWidth="1"/>
    <col min="3052" max="3052" width="1.7109375" customWidth="1"/>
    <col min="3053" max="3053" width="9.7109375" customWidth="1"/>
    <col min="3054" max="3054" width="1.7109375" customWidth="1"/>
    <col min="3055" max="3055" width="14.7109375" customWidth="1"/>
    <col min="3056" max="3056" width="1.7109375" customWidth="1"/>
    <col min="3057" max="3057" width="12.7109375" customWidth="1"/>
    <col min="3300" max="3300" width="14.7109375" customWidth="1"/>
    <col min="3301" max="3301" width="29.7109375" customWidth="1"/>
    <col min="3302" max="3302" width="9.7109375" customWidth="1"/>
    <col min="3303" max="3303" width="1.7109375" customWidth="1"/>
    <col min="3304" max="3304" width="9.7109375" customWidth="1"/>
    <col min="3305" max="3305" width="1.7109375" customWidth="1"/>
    <col min="3306" max="3307" width="9.7109375" customWidth="1"/>
    <col min="3308" max="3308" width="1.7109375" customWidth="1"/>
    <col min="3309" max="3309" width="9.7109375" customWidth="1"/>
    <col min="3310" max="3310" width="1.7109375" customWidth="1"/>
    <col min="3311" max="3311" width="14.7109375" customWidth="1"/>
    <col min="3312" max="3312" width="1.7109375" customWidth="1"/>
    <col min="3313" max="3313" width="12.7109375" customWidth="1"/>
    <col min="3556" max="3556" width="14.7109375" customWidth="1"/>
    <col min="3557" max="3557" width="29.7109375" customWidth="1"/>
    <col min="3558" max="3558" width="9.7109375" customWidth="1"/>
    <col min="3559" max="3559" width="1.7109375" customWidth="1"/>
    <col min="3560" max="3560" width="9.7109375" customWidth="1"/>
    <col min="3561" max="3561" width="1.7109375" customWidth="1"/>
    <col min="3562" max="3563" width="9.7109375" customWidth="1"/>
    <col min="3564" max="3564" width="1.7109375" customWidth="1"/>
    <col min="3565" max="3565" width="9.7109375" customWidth="1"/>
    <col min="3566" max="3566" width="1.7109375" customWidth="1"/>
    <col min="3567" max="3567" width="14.7109375" customWidth="1"/>
    <col min="3568" max="3568" width="1.7109375" customWidth="1"/>
    <col min="3569" max="3569" width="12.7109375" customWidth="1"/>
    <col min="3812" max="3812" width="14.7109375" customWidth="1"/>
    <col min="3813" max="3813" width="29.7109375" customWidth="1"/>
    <col min="3814" max="3814" width="9.7109375" customWidth="1"/>
    <col min="3815" max="3815" width="1.7109375" customWidth="1"/>
    <col min="3816" max="3816" width="9.7109375" customWidth="1"/>
    <col min="3817" max="3817" width="1.7109375" customWidth="1"/>
    <col min="3818" max="3819" width="9.7109375" customWidth="1"/>
    <col min="3820" max="3820" width="1.7109375" customWidth="1"/>
    <col min="3821" max="3821" width="9.7109375" customWidth="1"/>
    <col min="3822" max="3822" width="1.7109375" customWidth="1"/>
    <col min="3823" max="3823" width="14.7109375" customWidth="1"/>
    <col min="3824" max="3824" width="1.7109375" customWidth="1"/>
    <col min="3825" max="3825" width="12.7109375" customWidth="1"/>
    <col min="4068" max="4068" width="14.7109375" customWidth="1"/>
    <col min="4069" max="4069" width="29.7109375" customWidth="1"/>
    <col min="4070" max="4070" width="9.7109375" customWidth="1"/>
    <col min="4071" max="4071" width="1.7109375" customWidth="1"/>
    <col min="4072" max="4072" width="9.7109375" customWidth="1"/>
    <col min="4073" max="4073" width="1.7109375" customWidth="1"/>
    <col min="4074" max="4075" width="9.7109375" customWidth="1"/>
    <col min="4076" max="4076" width="1.7109375" customWidth="1"/>
    <col min="4077" max="4077" width="9.7109375" customWidth="1"/>
    <col min="4078" max="4078" width="1.7109375" customWidth="1"/>
    <col min="4079" max="4079" width="14.7109375" customWidth="1"/>
    <col min="4080" max="4080" width="1.7109375" customWidth="1"/>
    <col min="4081" max="4081" width="12.7109375" customWidth="1"/>
    <col min="4324" max="4324" width="14.7109375" customWidth="1"/>
    <col min="4325" max="4325" width="29.7109375" customWidth="1"/>
    <col min="4326" max="4326" width="9.7109375" customWidth="1"/>
    <col min="4327" max="4327" width="1.7109375" customWidth="1"/>
    <col min="4328" max="4328" width="9.7109375" customWidth="1"/>
    <col min="4329" max="4329" width="1.7109375" customWidth="1"/>
    <col min="4330" max="4331" width="9.7109375" customWidth="1"/>
    <col min="4332" max="4332" width="1.7109375" customWidth="1"/>
    <col min="4333" max="4333" width="9.7109375" customWidth="1"/>
    <col min="4334" max="4334" width="1.7109375" customWidth="1"/>
    <col min="4335" max="4335" width="14.7109375" customWidth="1"/>
    <col min="4336" max="4336" width="1.7109375" customWidth="1"/>
    <col min="4337" max="4337" width="12.7109375" customWidth="1"/>
    <col min="4580" max="4580" width="14.7109375" customWidth="1"/>
    <col min="4581" max="4581" width="29.7109375" customWidth="1"/>
    <col min="4582" max="4582" width="9.7109375" customWidth="1"/>
    <col min="4583" max="4583" width="1.7109375" customWidth="1"/>
    <col min="4584" max="4584" width="9.7109375" customWidth="1"/>
    <col min="4585" max="4585" width="1.7109375" customWidth="1"/>
    <col min="4586" max="4587" width="9.7109375" customWidth="1"/>
    <col min="4588" max="4588" width="1.7109375" customWidth="1"/>
    <col min="4589" max="4589" width="9.7109375" customWidth="1"/>
    <col min="4590" max="4590" width="1.7109375" customWidth="1"/>
    <col min="4591" max="4591" width="14.7109375" customWidth="1"/>
    <col min="4592" max="4592" width="1.7109375" customWidth="1"/>
    <col min="4593" max="4593" width="12.7109375" customWidth="1"/>
    <col min="4836" max="4836" width="14.7109375" customWidth="1"/>
    <col min="4837" max="4837" width="29.7109375" customWidth="1"/>
    <col min="4838" max="4838" width="9.7109375" customWidth="1"/>
    <col min="4839" max="4839" width="1.7109375" customWidth="1"/>
    <col min="4840" max="4840" width="9.7109375" customWidth="1"/>
    <col min="4841" max="4841" width="1.7109375" customWidth="1"/>
    <col min="4842" max="4843" width="9.7109375" customWidth="1"/>
    <col min="4844" max="4844" width="1.7109375" customWidth="1"/>
    <col min="4845" max="4845" width="9.7109375" customWidth="1"/>
    <col min="4846" max="4846" width="1.7109375" customWidth="1"/>
    <col min="4847" max="4847" width="14.7109375" customWidth="1"/>
    <col min="4848" max="4848" width="1.7109375" customWidth="1"/>
    <col min="4849" max="4849" width="12.7109375" customWidth="1"/>
    <col min="5092" max="5092" width="14.7109375" customWidth="1"/>
    <col min="5093" max="5093" width="29.7109375" customWidth="1"/>
    <col min="5094" max="5094" width="9.7109375" customWidth="1"/>
    <col min="5095" max="5095" width="1.7109375" customWidth="1"/>
    <col min="5096" max="5096" width="9.7109375" customWidth="1"/>
    <col min="5097" max="5097" width="1.7109375" customWidth="1"/>
    <col min="5098" max="5099" width="9.7109375" customWidth="1"/>
    <col min="5100" max="5100" width="1.7109375" customWidth="1"/>
    <col min="5101" max="5101" width="9.7109375" customWidth="1"/>
    <col min="5102" max="5102" width="1.7109375" customWidth="1"/>
    <col min="5103" max="5103" width="14.7109375" customWidth="1"/>
    <col min="5104" max="5104" width="1.7109375" customWidth="1"/>
    <col min="5105" max="5105" width="12.7109375" customWidth="1"/>
    <col min="5348" max="5348" width="14.7109375" customWidth="1"/>
    <col min="5349" max="5349" width="29.7109375" customWidth="1"/>
    <col min="5350" max="5350" width="9.7109375" customWidth="1"/>
    <col min="5351" max="5351" width="1.7109375" customWidth="1"/>
    <col min="5352" max="5352" width="9.7109375" customWidth="1"/>
    <col min="5353" max="5353" width="1.7109375" customWidth="1"/>
    <col min="5354" max="5355" width="9.7109375" customWidth="1"/>
    <col min="5356" max="5356" width="1.7109375" customWidth="1"/>
    <col min="5357" max="5357" width="9.7109375" customWidth="1"/>
    <col min="5358" max="5358" width="1.7109375" customWidth="1"/>
    <col min="5359" max="5359" width="14.7109375" customWidth="1"/>
    <col min="5360" max="5360" width="1.7109375" customWidth="1"/>
    <col min="5361" max="5361" width="12.7109375" customWidth="1"/>
    <col min="5604" max="5604" width="14.7109375" customWidth="1"/>
    <col min="5605" max="5605" width="29.7109375" customWidth="1"/>
    <col min="5606" max="5606" width="9.7109375" customWidth="1"/>
    <col min="5607" max="5607" width="1.7109375" customWidth="1"/>
    <col min="5608" max="5608" width="9.7109375" customWidth="1"/>
    <col min="5609" max="5609" width="1.7109375" customWidth="1"/>
    <col min="5610" max="5611" width="9.7109375" customWidth="1"/>
    <col min="5612" max="5612" width="1.7109375" customWidth="1"/>
    <col min="5613" max="5613" width="9.7109375" customWidth="1"/>
    <col min="5614" max="5614" width="1.7109375" customWidth="1"/>
    <col min="5615" max="5615" width="14.7109375" customWidth="1"/>
    <col min="5616" max="5616" width="1.7109375" customWidth="1"/>
    <col min="5617" max="5617" width="12.7109375" customWidth="1"/>
    <col min="5860" max="5860" width="14.7109375" customWidth="1"/>
    <col min="5861" max="5861" width="29.7109375" customWidth="1"/>
    <col min="5862" max="5862" width="9.7109375" customWidth="1"/>
    <col min="5863" max="5863" width="1.7109375" customWidth="1"/>
    <col min="5864" max="5864" width="9.7109375" customWidth="1"/>
    <col min="5865" max="5865" width="1.7109375" customWidth="1"/>
    <col min="5866" max="5867" width="9.7109375" customWidth="1"/>
    <col min="5868" max="5868" width="1.7109375" customWidth="1"/>
    <col min="5869" max="5869" width="9.7109375" customWidth="1"/>
    <col min="5870" max="5870" width="1.7109375" customWidth="1"/>
    <col min="5871" max="5871" width="14.7109375" customWidth="1"/>
    <col min="5872" max="5872" width="1.7109375" customWidth="1"/>
    <col min="5873" max="5873" width="12.7109375" customWidth="1"/>
    <col min="6116" max="6116" width="14.7109375" customWidth="1"/>
    <col min="6117" max="6117" width="29.7109375" customWidth="1"/>
    <col min="6118" max="6118" width="9.7109375" customWidth="1"/>
    <col min="6119" max="6119" width="1.7109375" customWidth="1"/>
    <col min="6120" max="6120" width="9.7109375" customWidth="1"/>
    <col min="6121" max="6121" width="1.7109375" customWidth="1"/>
    <col min="6122" max="6123" width="9.7109375" customWidth="1"/>
    <col min="6124" max="6124" width="1.7109375" customWidth="1"/>
    <col min="6125" max="6125" width="9.7109375" customWidth="1"/>
    <col min="6126" max="6126" width="1.7109375" customWidth="1"/>
    <col min="6127" max="6127" width="14.7109375" customWidth="1"/>
    <col min="6128" max="6128" width="1.7109375" customWidth="1"/>
    <col min="6129" max="6129" width="12.7109375" customWidth="1"/>
    <col min="6372" max="6372" width="14.7109375" customWidth="1"/>
    <col min="6373" max="6373" width="29.7109375" customWidth="1"/>
    <col min="6374" max="6374" width="9.7109375" customWidth="1"/>
    <col min="6375" max="6375" width="1.7109375" customWidth="1"/>
    <col min="6376" max="6376" width="9.7109375" customWidth="1"/>
    <col min="6377" max="6377" width="1.7109375" customWidth="1"/>
    <col min="6378" max="6379" width="9.7109375" customWidth="1"/>
    <col min="6380" max="6380" width="1.7109375" customWidth="1"/>
    <col min="6381" max="6381" width="9.7109375" customWidth="1"/>
    <col min="6382" max="6382" width="1.7109375" customWidth="1"/>
    <col min="6383" max="6383" width="14.7109375" customWidth="1"/>
    <col min="6384" max="6384" width="1.7109375" customWidth="1"/>
    <col min="6385" max="6385" width="12.7109375" customWidth="1"/>
    <col min="6628" max="6628" width="14.7109375" customWidth="1"/>
    <col min="6629" max="6629" width="29.7109375" customWidth="1"/>
    <col min="6630" max="6630" width="9.7109375" customWidth="1"/>
    <col min="6631" max="6631" width="1.7109375" customWidth="1"/>
    <col min="6632" max="6632" width="9.7109375" customWidth="1"/>
    <col min="6633" max="6633" width="1.7109375" customWidth="1"/>
    <col min="6634" max="6635" width="9.7109375" customWidth="1"/>
    <col min="6636" max="6636" width="1.7109375" customWidth="1"/>
    <col min="6637" max="6637" width="9.7109375" customWidth="1"/>
    <col min="6638" max="6638" width="1.7109375" customWidth="1"/>
    <col min="6639" max="6639" width="14.7109375" customWidth="1"/>
    <col min="6640" max="6640" width="1.7109375" customWidth="1"/>
    <col min="6641" max="6641" width="12.7109375" customWidth="1"/>
    <col min="6884" max="6884" width="14.7109375" customWidth="1"/>
    <col min="6885" max="6885" width="29.7109375" customWidth="1"/>
    <col min="6886" max="6886" width="9.7109375" customWidth="1"/>
    <col min="6887" max="6887" width="1.7109375" customWidth="1"/>
    <col min="6888" max="6888" width="9.7109375" customWidth="1"/>
    <col min="6889" max="6889" width="1.7109375" customWidth="1"/>
    <col min="6890" max="6891" width="9.7109375" customWidth="1"/>
    <col min="6892" max="6892" width="1.7109375" customWidth="1"/>
    <col min="6893" max="6893" width="9.7109375" customWidth="1"/>
    <col min="6894" max="6894" width="1.7109375" customWidth="1"/>
    <col min="6895" max="6895" width="14.7109375" customWidth="1"/>
    <col min="6896" max="6896" width="1.7109375" customWidth="1"/>
    <col min="6897" max="6897" width="12.7109375" customWidth="1"/>
    <col min="7140" max="7140" width="14.7109375" customWidth="1"/>
    <col min="7141" max="7141" width="29.7109375" customWidth="1"/>
    <col min="7142" max="7142" width="9.7109375" customWidth="1"/>
    <col min="7143" max="7143" width="1.7109375" customWidth="1"/>
    <col min="7144" max="7144" width="9.7109375" customWidth="1"/>
    <col min="7145" max="7145" width="1.7109375" customWidth="1"/>
    <col min="7146" max="7147" width="9.7109375" customWidth="1"/>
    <col min="7148" max="7148" width="1.7109375" customWidth="1"/>
    <col min="7149" max="7149" width="9.7109375" customWidth="1"/>
    <col min="7150" max="7150" width="1.7109375" customWidth="1"/>
    <col min="7151" max="7151" width="14.7109375" customWidth="1"/>
    <col min="7152" max="7152" width="1.7109375" customWidth="1"/>
    <col min="7153" max="7153" width="12.7109375" customWidth="1"/>
    <col min="7396" max="7396" width="14.7109375" customWidth="1"/>
    <col min="7397" max="7397" width="29.7109375" customWidth="1"/>
    <col min="7398" max="7398" width="9.7109375" customWidth="1"/>
    <col min="7399" max="7399" width="1.7109375" customWidth="1"/>
    <col min="7400" max="7400" width="9.7109375" customWidth="1"/>
    <col min="7401" max="7401" width="1.7109375" customWidth="1"/>
    <col min="7402" max="7403" width="9.7109375" customWidth="1"/>
    <col min="7404" max="7404" width="1.7109375" customWidth="1"/>
    <col min="7405" max="7405" width="9.7109375" customWidth="1"/>
    <col min="7406" max="7406" width="1.7109375" customWidth="1"/>
    <col min="7407" max="7407" width="14.7109375" customWidth="1"/>
    <col min="7408" max="7408" width="1.7109375" customWidth="1"/>
    <col min="7409" max="7409" width="12.7109375" customWidth="1"/>
    <col min="7652" max="7652" width="14.7109375" customWidth="1"/>
    <col min="7653" max="7653" width="29.7109375" customWidth="1"/>
    <col min="7654" max="7654" width="9.7109375" customWidth="1"/>
    <col min="7655" max="7655" width="1.7109375" customWidth="1"/>
    <col min="7656" max="7656" width="9.7109375" customWidth="1"/>
    <col min="7657" max="7657" width="1.7109375" customWidth="1"/>
    <col min="7658" max="7659" width="9.7109375" customWidth="1"/>
    <col min="7660" max="7660" width="1.7109375" customWidth="1"/>
    <col min="7661" max="7661" width="9.7109375" customWidth="1"/>
    <col min="7662" max="7662" width="1.7109375" customWidth="1"/>
    <col min="7663" max="7663" width="14.7109375" customWidth="1"/>
    <col min="7664" max="7664" width="1.7109375" customWidth="1"/>
    <col min="7665" max="7665" width="12.7109375" customWidth="1"/>
    <col min="7908" max="7908" width="14.7109375" customWidth="1"/>
    <col min="7909" max="7909" width="29.7109375" customWidth="1"/>
    <col min="7910" max="7910" width="9.7109375" customWidth="1"/>
    <col min="7911" max="7911" width="1.7109375" customWidth="1"/>
    <col min="7912" max="7912" width="9.7109375" customWidth="1"/>
    <col min="7913" max="7913" width="1.7109375" customWidth="1"/>
    <col min="7914" max="7915" width="9.7109375" customWidth="1"/>
    <col min="7916" max="7916" width="1.7109375" customWidth="1"/>
    <col min="7917" max="7917" width="9.7109375" customWidth="1"/>
    <col min="7918" max="7918" width="1.7109375" customWidth="1"/>
    <col min="7919" max="7919" width="14.7109375" customWidth="1"/>
    <col min="7920" max="7920" width="1.7109375" customWidth="1"/>
    <col min="7921" max="7921" width="12.7109375" customWidth="1"/>
    <col min="8164" max="8164" width="14.7109375" customWidth="1"/>
    <col min="8165" max="8165" width="29.7109375" customWidth="1"/>
    <col min="8166" max="8166" width="9.7109375" customWidth="1"/>
    <col min="8167" max="8167" width="1.7109375" customWidth="1"/>
    <col min="8168" max="8168" width="9.7109375" customWidth="1"/>
    <col min="8169" max="8169" width="1.7109375" customWidth="1"/>
    <col min="8170" max="8171" width="9.7109375" customWidth="1"/>
    <col min="8172" max="8172" width="1.7109375" customWidth="1"/>
    <col min="8173" max="8173" width="9.7109375" customWidth="1"/>
    <col min="8174" max="8174" width="1.7109375" customWidth="1"/>
    <col min="8175" max="8175" width="14.7109375" customWidth="1"/>
    <col min="8176" max="8176" width="1.7109375" customWidth="1"/>
    <col min="8177" max="8177" width="12.7109375" customWidth="1"/>
    <col min="8420" max="8420" width="14.7109375" customWidth="1"/>
    <col min="8421" max="8421" width="29.7109375" customWidth="1"/>
    <col min="8422" max="8422" width="9.7109375" customWidth="1"/>
    <col min="8423" max="8423" width="1.7109375" customWidth="1"/>
    <col min="8424" max="8424" width="9.7109375" customWidth="1"/>
    <col min="8425" max="8425" width="1.7109375" customWidth="1"/>
    <col min="8426" max="8427" width="9.7109375" customWidth="1"/>
    <col min="8428" max="8428" width="1.7109375" customWidth="1"/>
    <col min="8429" max="8429" width="9.7109375" customWidth="1"/>
    <col min="8430" max="8430" width="1.7109375" customWidth="1"/>
    <col min="8431" max="8431" width="14.7109375" customWidth="1"/>
    <col min="8432" max="8432" width="1.7109375" customWidth="1"/>
    <col min="8433" max="8433" width="12.7109375" customWidth="1"/>
    <col min="8676" max="8676" width="14.7109375" customWidth="1"/>
    <col min="8677" max="8677" width="29.7109375" customWidth="1"/>
    <col min="8678" max="8678" width="9.7109375" customWidth="1"/>
    <col min="8679" max="8679" width="1.7109375" customWidth="1"/>
    <col min="8680" max="8680" width="9.7109375" customWidth="1"/>
    <col min="8681" max="8681" width="1.7109375" customWidth="1"/>
    <col min="8682" max="8683" width="9.7109375" customWidth="1"/>
    <col min="8684" max="8684" width="1.7109375" customWidth="1"/>
    <col min="8685" max="8685" width="9.7109375" customWidth="1"/>
    <col min="8686" max="8686" width="1.7109375" customWidth="1"/>
    <col min="8687" max="8687" width="14.7109375" customWidth="1"/>
    <col min="8688" max="8688" width="1.7109375" customWidth="1"/>
    <col min="8689" max="8689" width="12.7109375" customWidth="1"/>
    <col min="8932" max="8932" width="14.7109375" customWidth="1"/>
    <col min="8933" max="8933" width="29.7109375" customWidth="1"/>
    <col min="8934" max="8934" width="9.7109375" customWidth="1"/>
    <col min="8935" max="8935" width="1.7109375" customWidth="1"/>
    <col min="8936" max="8936" width="9.7109375" customWidth="1"/>
    <col min="8937" max="8937" width="1.7109375" customWidth="1"/>
    <col min="8938" max="8939" width="9.7109375" customWidth="1"/>
    <col min="8940" max="8940" width="1.7109375" customWidth="1"/>
    <col min="8941" max="8941" width="9.7109375" customWidth="1"/>
    <col min="8942" max="8942" width="1.7109375" customWidth="1"/>
    <col min="8943" max="8943" width="14.7109375" customWidth="1"/>
    <col min="8944" max="8944" width="1.7109375" customWidth="1"/>
    <col min="8945" max="8945" width="12.7109375" customWidth="1"/>
    <col min="9188" max="9188" width="14.7109375" customWidth="1"/>
    <col min="9189" max="9189" width="29.7109375" customWidth="1"/>
    <col min="9190" max="9190" width="9.7109375" customWidth="1"/>
    <col min="9191" max="9191" width="1.7109375" customWidth="1"/>
    <col min="9192" max="9192" width="9.7109375" customWidth="1"/>
    <col min="9193" max="9193" width="1.7109375" customWidth="1"/>
    <col min="9194" max="9195" width="9.7109375" customWidth="1"/>
    <col min="9196" max="9196" width="1.7109375" customWidth="1"/>
    <col min="9197" max="9197" width="9.7109375" customWidth="1"/>
    <col min="9198" max="9198" width="1.7109375" customWidth="1"/>
    <col min="9199" max="9199" width="14.7109375" customWidth="1"/>
    <col min="9200" max="9200" width="1.7109375" customWidth="1"/>
    <col min="9201" max="9201" width="12.7109375" customWidth="1"/>
    <col min="9444" max="9444" width="14.7109375" customWidth="1"/>
    <col min="9445" max="9445" width="29.7109375" customWidth="1"/>
    <col min="9446" max="9446" width="9.7109375" customWidth="1"/>
    <col min="9447" max="9447" width="1.7109375" customWidth="1"/>
    <col min="9448" max="9448" width="9.7109375" customWidth="1"/>
    <col min="9449" max="9449" width="1.7109375" customWidth="1"/>
    <col min="9450" max="9451" width="9.7109375" customWidth="1"/>
    <col min="9452" max="9452" width="1.7109375" customWidth="1"/>
    <col min="9453" max="9453" width="9.7109375" customWidth="1"/>
    <col min="9454" max="9454" width="1.7109375" customWidth="1"/>
    <col min="9455" max="9455" width="14.7109375" customWidth="1"/>
    <col min="9456" max="9456" width="1.7109375" customWidth="1"/>
    <col min="9457" max="9457" width="12.7109375" customWidth="1"/>
    <col min="9700" max="9700" width="14.7109375" customWidth="1"/>
    <col min="9701" max="9701" width="29.7109375" customWidth="1"/>
    <col min="9702" max="9702" width="9.7109375" customWidth="1"/>
    <col min="9703" max="9703" width="1.7109375" customWidth="1"/>
    <col min="9704" max="9704" width="9.7109375" customWidth="1"/>
    <col min="9705" max="9705" width="1.7109375" customWidth="1"/>
    <col min="9706" max="9707" width="9.7109375" customWidth="1"/>
    <col min="9708" max="9708" width="1.7109375" customWidth="1"/>
    <col min="9709" max="9709" width="9.7109375" customWidth="1"/>
    <col min="9710" max="9710" width="1.7109375" customWidth="1"/>
    <col min="9711" max="9711" width="14.7109375" customWidth="1"/>
    <col min="9712" max="9712" width="1.7109375" customWidth="1"/>
    <col min="9713" max="9713" width="12.7109375" customWidth="1"/>
    <col min="9956" max="9956" width="14.7109375" customWidth="1"/>
    <col min="9957" max="9957" width="29.7109375" customWidth="1"/>
    <col min="9958" max="9958" width="9.7109375" customWidth="1"/>
    <col min="9959" max="9959" width="1.7109375" customWidth="1"/>
    <col min="9960" max="9960" width="9.7109375" customWidth="1"/>
    <col min="9961" max="9961" width="1.7109375" customWidth="1"/>
    <col min="9962" max="9963" width="9.7109375" customWidth="1"/>
    <col min="9964" max="9964" width="1.7109375" customWidth="1"/>
    <col min="9965" max="9965" width="9.7109375" customWidth="1"/>
    <col min="9966" max="9966" width="1.7109375" customWidth="1"/>
    <col min="9967" max="9967" width="14.7109375" customWidth="1"/>
    <col min="9968" max="9968" width="1.7109375" customWidth="1"/>
    <col min="9969" max="9969" width="12.7109375" customWidth="1"/>
    <col min="10212" max="10212" width="14.7109375" customWidth="1"/>
    <col min="10213" max="10213" width="29.7109375" customWidth="1"/>
    <col min="10214" max="10214" width="9.7109375" customWidth="1"/>
    <col min="10215" max="10215" width="1.7109375" customWidth="1"/>
    <col min="10216" max="10216" width="9.7109375" customWidth="1"/>
    <col min="10217" max="10217" width="1.7109375" customWidth="1"/>
    <col min="10218" max="10219" width="9.7109375" customWidth="1"/>
    <col min="10220" max="10220" width="1.7109375" customWidth="1"/>
    <col min="10221" max="10221" width="9.7109375" customWidth="1"/>
    <col min="10222" max="10222" width="1.7109375" customWidth="1"/>
    <col min="10223" max="10223" width="14.7109375" customWidth="1"/>
    <col min="10224" max="10224" width="1.7109375" customWidth="1"/>
    <col min="10225" max="10225" width="12.7109375" customWidth="1"/>
    <col min="10468" max="10468" width="14.7109375" customWidth="1"/>
    <col min="10469" max="10469" width="29.7109375" customWidth="1"/>
    <col min="10470" max="10470" width="9.7109375" customWidth="1"/>
    <col min="10471" max="10471" width="1.7109375" customWidth="1"/>
    <col min="10472" max="10472" width="9.7109375" customWidth="1"/>
    <col min="10473" max="10473" width="1.7109375" customWidth="1"/>
    <col min="10474" max="10475" width="9.7109375" customWidth="1"/>
    <col min="10476" max="10476" width="1.7109375" customWidth="1"/>
    <col min="10477" max="10477" width="9.7109375" customWidth="1"/>
    <col min="10478" max="10478" width="1.7109375" customWidth="1"/>
    <col min="10479" max="10479" width="14.7109375" customWidth="1"/>
    <col min="10480" max="10480" width="1.7109375" customWidth="1"/>
    <col min="10481" max="10481" width="12.7109375" customWidth="1"/>
    <col min="10724" max="10724" width="14.7109375" customWidth="1"/>
    <col min="10725" max="10725" width="29.7109375" customWidth="1"/>
    <col min="10726" max="10726" width="9.7109375" customWidth="1"/>
    <col min="10727" max="10727" width="1.7109375" customWidth="1"/>
    <col min="10728" max="10728" width="9.7109375" customWidth="1"/>
    <col min="10729" max="10729" width="1.7109375" customWidth="1"/>
    <col min="10730" max="10731" width="9.7109375" customWidth="1"/>
    <col min="10732" max="10732" width="1.7109375" customWidth="1"/>
    <col min="10733" max="10733" width="9.7109375" customWidth="1"/>
    <col min="10734" max="10734" width="1.7109375" customWidth="1"/>
    <col min="10735" max="10735" width="14.7109375" customWidth="1"/>
    <col min="10736" max="10736" width="1.7109375" customWidth="1"/>
    <col min="10737" max="10737" width="12.7109375" customWidth="1"/>
    <col min="10980" max="10980" width="14.7109375" customWidth="1"/>
    <col min="10981" max="10981" width="29.7109375" customWidth="1"/>
    <col min="10982" max="10982" width="9.7109375" customWidth="1"/>
    <col min="10983" max="10983" width="1.7109375" customWidth="1"/>
    <col min="10984" max="10984" width="9.7109375" customWidth="1"/>
    <col min="10985" max="10985" width="1.7109375" customWidth="1"/>
    <col min="10986" max="10987" width="9.7109375" customWidth="1"/>
    <col min="10988" max="10988" width="1.7109375" customWidth="1"/>
    <col min="10989" max="10989" width="9.7109375" customWidth="1"/>
    <col min="10990" max="10990" width="1.7109375" customWidth="1"/>
    <col min="10991" max="10991" width="14.7109375" customWidth="1"/>
    <col min="10992" max="10992" width="1.7109375" customWidth="1"/>
    <col min="10993" max="10993" width="12.7109375" customWidth="1"/>
    <col min="11236" max="11236" width="14.7109375" customWidth="1"/>
    <col min="11237" max="11237" width="29.7109375" customWidth="1"/>
    <col min="11238" max="11238" width="9.7109375" customWidth="1"/>
    <col min="11239" max="11239" width="1.7109375" customWidth="1"/>
    <col min="11240" max="11240" width="9.7109375" customWidth="1"/>
    <col min="11241" max="11241" width="1.7109375" customWidth="1"/>
    <col min="11242" max="11243" width="9.7109375" customWidth="1"/>
    <col min="11244" max="11244" width="1.7109375" customWidth="1"/>
    <col min="11245" max="11245" width="9.7109375" customWidth="1"/>
    <col min="11246" max="11246" width="1.7109375" customWidth="1"/>
    <col min="11247" max="11247" width="14.7109375" customWidth="1"/>
    <col min="11248" max="11248" width="1.7109375" customWidth="1"/>
    <col min="11249" max="11249" width="12.7109375" customWidth="1"/>
    <col min="11492" max="11492" width="14.7109375" customWidth="1"/>
    <col min="11493" max="11493" width="29.7109375" customWidth="1"/>
    <col min="11494" max="11494" width="9.7109375" customWidth="1"/>
    <col min="11495" max="11495" width="1.7109375" customWidth="1"/>
    <col min="11496" max="11496" width="9.7109375" customWidth="1"/>
    <col min="11497" max="11497" width="1.7109375" customWidth="1"/>
    <col min="11498" max="11499" width="9.7109375" customWidth="1"/>
    <col min="11500" max="11500" width="1.7109375" customWidth="1"/>
    <col min="11501" max="11501" width="9.7109375" customWidth="1"/>
    <col min="11502" max="11502" width="1.7109375" customWidth="1"/>
    <col min="11503" max="11503" width="14.7109375" customWidth="1"/>
    <col min="11504" max="11504" width="1.7109375" customWidth="1"/>
    <col min="11505" max="11505" width="12.7109375" customWidth="1"/>
    <col min="11748" max="11748" width="14.7109375" customWidth="1"/>
    <col min="11749" max="11749" width="29.7109375" customWidth="1"/>
    <col min="11750" max="11750" width="9.7109375" customWidth="1"/>
    <col min="11751" max="11751" width="1.7109375" customWidth="1"/>
    <col min="11752" max="11752" width="9.7109375" customWidth="1"/>
    <col min="11753" max="11753" width="1.7109375" customWidth="1"/>
    <col min="11754" max="11755" width="9.7109375" customWidth="1"/>
    <col min="11756" max="11756" width="1.7109375" customWidth="1"/>
    <col min="11757" max="11757" width="9.7109375" customWidth="1"/>
    <col min="11758" max="11758" width="1.7109375" customWidth="1"/>
    <col min="11759" max="11759" width="14.7109375" customWidth="1"/>
    <col min="11760" max="11760" width="1.7109375" customWidth="1"/>
    <col min="11761" max="11761" width="12.7109375" customWidth="1"/>
    <col min="12004" max="12004" width="14.7109375" customWidth="1"/>
    <col min="12005" max="12005" width="29.7109375" customWidth="1"/>
    <col min="12006" max="12006" width="9.7109375" customWidth="1"/>
    <col min="12007" max="12007" width="1.7109375" customWidth="1"/>
    <col min="12008" max="12008" width="9.7109375" customWidth="1"/>
    <col min="12009" max="12009" width="1.7109375" customWidth="1"/>
    <col min="12010" max="12011" width="9.7109375" customWidth="1"/>
    <col min="12012" max="12012" width="1.7109375" customWidth="1"/>
    <col min="12013" max="12013" width="9.7109375" customWidth="1"/>
    <col min="12014" max="12014" width="1.7109375" customWidth="1"/>
    <col min="12015" max="12015" width="14.7109375" customWidth="1"/>
    <col min="12016" max="12016" width="1.7109375" customWidth="1"/>
    <col min="12017" max="12017" width="12.7109375" customWidth="1"/>
    <col min="12260" max="12260" width="14.7109375" customWidth="1"/>
    <col min="12261" max="12261" width="29.7109375" customWidth="1"/>
    <col min="12262" max="12262" width="9.7109375" customWidth="1"/>
    <col min="12263" max="12263" width="1.7109375" customWidth="1"/>
    <col min="12264" max="12264" width="9.7109375" customWidth="1"/>
    <col min="12265" max="12265" width="1.7109375" customWidth="1"/>
    <col min="12266" max="12267" width="9.7109375" customWidth="1"/>
    <col min="12268" max="12268" width="1.7109375" customWidth="1"/>
    <col min="12269" max="12269" width="9.7109375" customWidth="1"/>
    <col min="12270" max="12270" width="1.7109375" customWidth="1"/>
    <col min="12271" max="12271" width="14.7109375" customWidth="1"/>
    <col min="12272" max="12272" width="1.7109375" customWidth="1"/>
    <col min="12273" max="12273" width="12.7109375" customWidth="1"/>
    <col min="12516" max="12516" width="14.7109375" customWidth="1"/>
    <col min="12517" max="12517" width="29.7109375" customWidth="1"/>
    <col min="12518" max="12518" width="9.7109375" customWidth="1"/>
    <col min="12519" max="12519" width="1.7109375" customWidth="1"/>
    <col min="12520" max="12520" width="9.7109375" customWidth="1"/>
    <col min="12521" max="12521" width="1.7109375" customWidth="1"/>
    <col min="12522" max="12523" width="9.7109375" customWidth="1"/>
    <col min="12524" max="12524" width="1.7109375" customWidth="1"/>
    <col min="12525" max="12525" width="9.7109375" customWidth="1"/>
    <col min="12526" max="12526" width="1.7109375" customWidth="1"/>
    <col min="12527" max="12527" width="14.7109375" customWidth="1"/>
    <col min="12528" max="12528" width="1.7109375" customWidth="1"/>
    <col min="12529" max="12529" width="12.7109375" customWidth="1"/>
    <col min="12772" max="12772" width="14.7109375" customWidth="1"/>
    <col min="12773" max="12773" width="29.7109375" customWidth="1"/>
    <col min="12774" max="12774" width="9.7109375" customWidth="1"/>
    <col min="12775" max="12775" width="1.7109375" customWidth="1"/>
    <col min="12776" max="12776" width="9.7109375" customWidth="1"/>
    <col min="12777" max="12777" width="1.7109375" customWidth="1"/>
    <col min="12778" max="12779" width="9.7109375" customWidth="1"/>
    <col min="12780" max="12780" width="1.7109375" customWidth="1"/>
    <col min="12781" max="12781" width="9.7109375" customWidth="1"/>
    <col min="12782" max="12782" width="1.7109375" customWidth="1"/>
    <col min="12783" max="12783" width="14.7109375" customWidth="1"/>
    <col min="12784" max="12784" width="1.7109375" customWidth="1"/>
    <col min="12785" max="12785" width="12.7109375" customWidth="1"/>
    <col min="13028" max="13028" width="14.7109375" customWidth="1"/>
    <col min="13029" max="13029" width="29.7109375" customWidth="1"/>
    <col min="13030" max="13030" width="9.7109375" customWidth="1"/>
    <col min="13031" max="13031" width="1.7109375" customWidth="1"/>
    <col min="13032" max="13032" width="9.7109375" customWidth="1"/>
    <col min="13033" max="13033" width="1.7109375" customWidth="1"/>
    <col min="13034" max="13035" width="9.7109375" customWidth="1"/>
    <col min="13036" max="13036" width="1.7109375" customWidth="1"/>
    <col min="13037" max="13037" width="9.7109375" customWidth="1"/>
    <col min="13038" max="13038" width="1.7109375" customWidth="1"/>
    <col min="13039" max="13039" width="14.7109375" customWidth="1"/>
    <col min="13040" max="13040" width="1.7109375" customWidth="1"/>
    <col min="13041" max="13041" width="12.7109375" customWidth="1"/>
    <col min="13284" max="13284" width="14.7109375" customWidth="1"/>
    <col min="13285" max="13285" width="29.7109375" customWidth="1"/>
    <col min="13286" max="13286" width="9.7109375" customWidth="1"/>
    <col min="13287" max="13287" width="1.7109375" customWidth="1"/>
    <col min="13288" max="13288" width="9.7109375" customWidth="1"/>
    <col min="13289" max="13289" width="1.7109375" customWidth="1"/>
    <col min="13290" max="13291" width="9.7109375" customWidth="1"/>
    <col min="13292" max="13292" width="1.7109375" customWidth="1"/>
    <col min="13293" max="13293" width="9.7109375" customWidth="1"/>
    <col min="13294" max="13294" width="1.7109375" customWidth="1"/>
    <col min="13295" max="13295" width="14.7109375" customWidth="1"/>
    <col min="13296" max="13296" width="1.7109375" customWidth="1"/>
    <col min="13297" max="13297" width="12.7109375" customWidth="1"/>
    <col min="13540" max="13540" width="14.7109375" customWidth="1"/>
    <col min="13541" max="13541" width="29.7109375" customWidth="1"/>
    <col min="13542" max="13542" width="9.7109375" customWidth="1"/>
    <col min="13543" max="13543" width="1.7109375" customWidth="1"/>
    <col min="13544" max="13544" width="9.7109375" customWidth="1"/>
    <col min="13545" max="13545" width="1.7109375" customWidth="1"/>
    <col min="13546" max="13547" width="9.7109375" customWidth="1"/>
    <col min="13548" max="13548" width="1.7109375" customWidth="1"/>
    <col min="13549" max="13549" width="9.7109375" customWidth="1"/>
    <col min="13550" max="13550" width="1.7109375" customWidth="1"/>
    <col min="13551" max="13551" width="14.7109375" customWidth="1"/>
    <col min="13552" max="13552" width="1.7109375" customWidth="1"/>
    <col min="13553" max="13553" width="12.7109375" customWidth="1"/>
    <col min="13796" max="13796" width="14.7109375" customWidth="1"/>
    <col min="13797" max="13797" width="29.7109375" customWidth="1"/>
    <col min="13798" max="13798" width="9.7109375" customWidth="1"/>
    <col min="13799" max="13799" width="1.7109375" customWidth="1"/>
    <col min="13800" max="13800" width="9.7109375" customWidth="1"/>
    <col min="13801" max="13801" width="1.7109375" customWidth="1"/>
    <col min="13802" max="13803" width="9.7109375" customWidth="1"/>
    <col min="13804" max="13804" width="1.7109375" customWidth="1"/>
    <col min="13805" max="13805" width="9.7109375" customWidth="1"/>
    <col min="13806" max="13806" width="1.7109375" customWidth="1"/>
    <col min="13807" max="13807" width="14.7109375" customWidth="1"/>
    <col min="13808" max="13808" width="1.7109375" customWidth="1"/>
    <col min="13809" max="13809" width="12.7109375" customWidth="1"/>
    <col min="14052" max="14052" width="14.7109375" customWidth="1"/>
    <col min="14053" max="14053" width="29.7109375" customWidth="1"/>
    <col min="14054" max="14054" width="9.7109375" customWidth="1"/>
    <col min="14055" max="14055" width="1.7109375" customWidth="1"/>
    <col min="14056" max="14056" width="9.7109375" customWidth="1"/>
    <col min="14057" max="14057" width="1.7109375" customWidth="1"/>
    <col min="14058" max="14059" width="9.7109375" customWidth="1"/>
    <col min="14060" max="14060" width="1.7109375" customWidth="1"/>
    <col min="14061" max="14061" width="9.7109375" customWidth="1"/>
    <col min="14062" max="14062" width="1.7109375" customWidth="1"/>
    <col min="14063" max="14063" width="14.7109375" customWidth="1"/>
    <col min="14064" max="14064" width="1.7109375" customWidth="1"/>
    <col min="14065" max="14065" width="12.7109375" customWidth="1"/>
    <col min="14308" max="14308" width="14.7109375" customWidth="1"/>
    <col min="14309" max="14309" width="29.7109375" customWidth="1"/>
    <col min="14310" max="14310" width="9.7109375" customWidth="1"/>
    <col min="14311" max="14311" width="1.7109375" customWidth="1"/>
    <col min="14312" max="14312" width="9.7109375" customWidth="1"/>
    <col min="14313" max="14313" width="1.7109375" customWidth="1"/>
    <col min="14314" max="14315" width="9.7109375" customWidth="1"/>
    <col min="14316" max="14316" width="1.7109375" customWidth="1"/>
    <col min="14317" max="14317" width="9.7109375" customWidth="1"/>
    <col min="14318" max="14318" width="1.7109375" customWidth="1"/>
    <col min="14319" max="14319" width="14.7109375" customWidth="1"/>
    <col min="14320" max="14320" width="1.7109375" customWidth="1"/>
    <col min="14321" max="14321" width="12.7109375" customWidth="1"/>
    <col min="14564" max="14564" width="14.7109375" customWidth="1"/>
    <col min="14565" max="14565" width="29.7109375" customWidth="1"/>
    <col min="14566" max="14566" width="9.7109375" customWidth="1"/>
    <col min="14567" max="14567" width="1.7109375" customWidth="1"/>
    <col min="14568" max="14568" width="9.7109375" customWidth="1"/>
    <col min="14569" max="14569" width="1.7109375" customWidth="1"/>
    <col min="14570" max="14571" width="9.7109375" customWidth="1"/>
    <col min="14572" max="14572" width="1.7109375" customWidth="1"/>
    <col min="14573" max="14573" width="9.7109375" customWidth="1"/>
    <col min="14574" max="14574" width="1.7109375" customWidth="1"/>
    <col min="14575" max="14575" width="14.7109375" customWidth="1"/>
    <col min="14576" max="14576" width="1.7109375" customWidth="1"/>
    <col min="14577" max="14577" width="12.7109375" customWidth="1"/>
    <col min="14820" max="14820" width="14.7109375" customWidth="1"/>
    <col min="14821" max="14821" width="29.7109375" customWidth="1"/>
    <col min="14822" max="14822" width="9.7109375" customWidth="1"/>
    <col min="14823" max="14823" width="1.7109375" customWidth="1"/>
    <col min="14824" max="14824" width="9.7109375" customWidth="1"/>
    <col min="14825" max="14825" width="1.7109375" customWidth="1"/>
    <col min="14826" max="14827" width="9.7109375" customWidth="1"/>
    <col min="14828" max="14828" width="1.7109375" customWidth="1"/>
    <col min="14829" max="14829" width="9.7109375" customWidth="1"/>
    <col min="14830" max="14830" width="1.7109375" customWidth="1"/>
    <col min="14831" max="14831" width="14.7109375" customWidth="1"/>
    <col min="14832" max="14832" width="1.7109375" customWidth="1"/>
    <col min="14833" max="14833" width="12.7109375" customWidth="1"/>
    <col min="15076" max="15076" width="14.7109375" customWidth="1"/>
    <col min="15077" max="15077" width="29.7109375" customWidth="1"/>
    <col min="15078" max="15078" width="9.7109375" customWidth="1"/>
    <col min="15079" max="15079" width="1.7109375" customWidth="1"/>
    <col min="15080" max="15080" width="9.7109375" customWidth="1"/>
    <col min="15081" max="15081" width="1.7109375" customWidth="1"/>
    <col min="15082" max="15083" width="9.7109375" customWidth="1"/>
    <col min="15084" max="15084" width="1.7109375" customWidth="1"/>
    <col min="15085" max="15085" width="9.7109375" customWidth="1"/>
    <col min="15086" max="15086" width="1.7109375" customWidth="1"/>
    <col min="15087" max="15087" width="14.7109375" customWidth="1"/>
    <col min="15088" max="15088" width="1.7109375" customWidth="1"/>
    <col min="15089" max="15089" width="12.7109375" customWidth="1"/>
    <col min="15332" max="15332" width="14.7109375" customWidth="1"/>
    <col min="15333" max="15333" width="29.7109375" customWidth="1"/>
    <col min="15334" max="15334" width="9.7109375" customWidth="1"/>
    <col min="15335" max="15335" width="1.7109375" customWidth="1"/>
    <col min="15336" max="15336" width="9.7109375" customWidth="1"/>
    <col min="15337" max="15337" width="1.7109375" customWidth="1"/>
    <col min="15338" max="15339" width="9.7109375" customWidth="1"/>
    <col min="15340" max="15340" width="1.7109375" customWidth="1"/>
    <col min="15341" max="15341" width="9.7109375" customWidth="1"/>
    <col min="15342" max="15342" width="1.7109375" customWidth="1"/>
    <col min="15343" max="15343" width="14.7109375" customWidth="1"/>
    <col min="15344" max="15344" width="1.7109375" customWidth="1"/>
    <col min="15345" max="15345" width="12.7109375" customWidth="1"/>
    <col min="15588" max="15588" width="14.7109375" customWidth="1"/>
    <col min="15589" max="15589" width="29.7109375" customWidth="1"/>
    <col min="15590" max="15590" width="9.7109375" customWidth="1"/>
    <col min="15591" max="15591" width="1.7109375" customWidth="1"/>
    <col min="15592" max="15592" width="9.7109375" customWidth="1"/>
    <col min="15593" max="15593" width="1.7109375" customWidth="1"/>
    <col min="15594" max="15595" width="9.7109375" customWidth="1"/>
    <col min="15596" max="15596" width="1.7109375" customWidth="1"/>
    <col min="15597" max="15597" width="9.7109375" customWidth="1"/>
    <col min="15598" max="15598" width="1.7109375" customWidth="1"/>
    <col min="15599" max="15599" width="14.7109375" customWidth="1"/>
    <col min="15600" max="15600" width="1.7109375" customWidth="1"/>
    <col min="15601" max="15601" width="12.7109375" customWidth="1"/>
    <col min="15844" max="15844" width="14.7109375" customWidth="1"/>
    <col min="15845" max="15845" width="29.7109375" customWidth="1"/>
    <col min="15846" max="15846" width="9.7109375" customWidth="1"/>
    <col min="15847" max="15847" width="1.7109375" customWidth="1"/>
    <col min="15848" max="15848" width="9.7109375" customWidth="1"/>
    <col min="15849" max="15849" width="1.7109375" customWidth="1"/>
    <col min="15850" max="15851" width="9.7109375" customWidth="1"/>
    <col min="15852" max="15852" width="1.7109375" customWidth="1"/>
    <col min="15853" max="15853" width="9.7109375" customWidth="1"/>
    <col min="15854" max="15854" width="1.7109375" customWidth="1"/>
    <col min="15855" max="15855" width="14.7109375" customWidth="1"/>
    <col min="15856" max="15856" width="1.7109375" customWidth="1"/>
    <col min="15857" max="15857" width="12.7109375" customWidth="1"/>
    <col min="16100" max="16100" width="14.7109375" customWidth="1"/>
    <col min="16101" max="16101" width="29.7109375" customWidth="1"/>
    <col min="16102" max="16102" width="9.7109375" customWidth="1"/>
    <col min="16103" max="16103" width="1.7109375" customWidth="1"/>
    <col min="16104" max="16104" width="9.7109375" customWidth="1"/>
    <col min="16105" max="16105" width="1.7109375" customWidth="1"/>
    <col min="16106" max="16107" width="9.7109375" customWidth="1"/>
    <col min="16108" max="16108" width="1.7109375" customWidth="1"/>
    <col min="16109" max="16109" width="9.7109375" customWidth="1"/>
    <col min="16110" max="16110" width="1.7109375" customWidth="1"/>
    <col min="16111" max="16111" width="14.7109375" customWidth="1"/>
    <col min="16112" max="16112" width="1.7109375" customWidth="1"/>
    <col min="16113" max="16113" width="12.7109375" customWidth="1"/>
  </cols>
  <sheetData>
    <row r="1" spans="1:12" ht="13.5" thickBot="1" x14ac:dyDescent="0.25">
      <c r="A1" s="25" t="s">
        <v>474</v>
      </c>
    </row>
    <row r="2" spans="1:12" ht="39" thickBot="1" x14ac:dyDescent="0.25">
      <c r="A2" s="1" t="s">
        <v>0</v>
      </c>
      <c r="B2" s="2" t="s">
        <v>1</v>
      </c>
      <c r="C2" s="3"/>
      <c r="D2" s="5" t="s">
        <v>437</v>
      </c>
      <c r="E2" s="29"/>
      <c r="F2" s="92" t="s">
        <v>435</v>
      </c>
    </row>
    <row r="3" spans="1:12" ht="13.5" thickTop="1" x14ac:dyDescent="0.2">
      <c r="A3" s="6"/>
      <c r="B3" s="7"/>
      <c r="C3" s="9"/>
      <c r="D3" s="10"/>
      <c r="F3" s="11"/>
      <c r="G3" s="157"/>
      <c r="H3" s="157"/>
      <c r="I3" s="157"/>
      <c r="J3" s="157"/>
      <c r="K3" s="157"/>
      <c r="L3" s="157"/>
    </row>
    <row r="4" spans="1:12" x14ac:dyDescent="0.2">
      <c r="A4" s="167" t="s">
        <v>2</v>
      </c>
      <c r="B4" s="167"/>
      <c r="C4" s="9"/>
      <c r="D4" s="82"/>
      <c r="E4" s="7"/>
      <c r="F4" s="65"/>
      <c r="G4" s="157"/>
      <c r="H4" s="157"/>
      <c r="I4" s="157"/>
      <c r="J4" s="157"/>
      <c r="K4" s="157"/>
      <c r="L4" s="157"/>
    </row>
    <row r="5" spans="1:12" x14ac:dyDescent="0.2">
      <c r="A5" s="22"/>
      <c r="B5" s="7"/>
      <c r="C5" s="12"/>
      <c r="D5" s="83">
        <v>0</v>
      </c>
      <c r="E5" s="7"/>
      <c r="F5" s="15">
        <v>0</v>
      </c>
      <c r="G5" s="157"/>
      <c r="H5" s="157"/>
      <c r="I5" s="157"/>
      <c r="J5" s="157"/>
      <c r="K5" s="157"/>
      <c r="L5" s="157"/>
    </row>
    <row r="6" spans="1:12" x14ac:dyDescent="0.2">
      <c r="A6" s="17" t="s">
        <v>15</v>
      </c>
      <c r="B6" s="18" t="s">
        <v>16</v>
      </c>
      <c r="C6" s="28"/>
      <c r="D6" s="84">
        <f>SUM(D5:D5)</f>
        <v>0</v>
      </c>
      <c r="E6" s="28"/>
      <c r="F6" s="63">
        <f>F5</f>
        <v>0</v>
      </c>
      <c r="G6" s="157"/>
      <c r="H6" s="157"/>
      <c r="I6" s="157"/>
      <c r="J6" s="157"/>
      <c r="K6" s="157"/>
      <c r="L6" s="157"/>
    </row>
    <row r="7" spans="1:12" x14ac:dyDescent="0.2">
      <c r="A7" s="6"/>
      <c r="B7" s="7"/>
      <c r="C7" s="9"/>
      <c r="D7" s="82"/>
      <c r="E7" s="7"/>
      <c r="F7" s="65"/>
      <c r="G7" s="157"/>
      <c r="H7" s="157"/>
      <c r="I7" s="157"/>
      <c r="J7" s="157"/>
      <c r="K7" s="157"/>
      <c r="L7" s="157"/>
    </row>
    <row r="8" spans="1:12" x14ac:dyDescent="0.2">
      <c r="A8" s="167" t="s">
        <v>18</v>
      </c>
      <c r="B8" s="167"/>
      <c r="C8" s="9"/>
      <c r="D8" s="82"/>
      <c r="E8" s="7"/>
      <c r="F8" s="65"/>
      <c r="G8" s="157"/>
      <c r="H8" s="157"/>
      <c r="I8" s="157"/>
      <c r="J8" s="157"/>
      <c r="K8" s="157"/>
      <c r="L8" s="157"/>
    </row>
    <row r="9" spans="1:12" x14ac:dyDescent="0.2">
      <c r="A9" s="22" t="s">
        <v>398</v>
      </c>
      <c r="B9" s="14" t="s">
        <v>68</v>
      </c>
      <c r="C9" s="9"/>
      <c r="D9" s="82">
        <v>550</v>
      </c>
      <c r="E9" s="7"/>
      <c r="F9" s="10">
        <v>550</v>
      </c>
      <c r="G9" s="175" t="s">
        <v>528</v>
      </c>
      <c r="H9" s="157"/>
      <c r="I9" s="157"/>
      <c r="J9" s="157"/>
      <c r="K9" s="157"/>
      <c r="L9" s="157"/>
    </row>
    <row r="10" spans="1:12" x14ac:dyDescent="0.2">
      <c r="A10" s="23" t="s">
        <v>367</v>
      </c>
      <c r="B10" s="7" t="s">
        <v>368</v>
      </c>
      <c r="C10" s="12"/>
      <c r="D10" s="83">
        <v>2500</v>
      </c>
      <c r="E10" s="7"/>
      <c r="F10" s="10">
        <v>2500</v>
      </c>
      <c r="G10" s="175" t="s">
        <v>529</v>
      </c>
      <c r="H10" s="157"/>
      <c r="I10" s="157"/>
      <c r="J10" s="157"/>
      <c r="K10" s="157"/>
      <c r="L10" s="157"/>
    </row>
    <row r="11" spans="1:12" x14ac:dyDescent="0.2">
      <c r="A11" s="23" t="s">
        <v>369</v>
      </c>
      <c r="B11" s="7" t="s">
        <v>370</v>
      </c>
      <c r="C11" s="12"/>
      <c r="D11" s="83">
        <v>0</v>
      </c>
      <c r="E11" s="7"/>
      <c r="F11" s="10">
        <v>0</v>
      </c>
      <c r="G11" s="157"/>
      <c r="H11" s="157"/>
      <c r="I11" s="157"/>
      <c r="J11" s="157"/>
      <c r="K11" s="157"/>
      <c r="L11" s="157"/>
    </row>
    <row r="12" spans="1:12" x14ac:dyDescent="0.2">
      <c r="A12" s="23" t="s">
        <v>371</v>
      </c>
      <c r="B12" s="7" t="s">
        <v>372</v>
      </c>
      <c r="C12" s="12"/>
      <c r="D12" s="83">
        <v>0</v>
      </c>
      <c r="E12" s="7"/>
      <c r="F12" s="10">
        <v>0</v>
      </c>
      <c r="G12" s="157"/>
      <c r="H12" s="157"/>
      <c r="I12" s="157"/>
      <c r="J12" s="157"/>
      <c r="K12" s="157"/>
      <c r="L12" s="157"/>
    </row>
    <row r="13" spans="1:12" x14ac:dyDescent="0.2">
      <c r="A13" s="23" t="s">
        <v>373</v>
      </c>
      <c r="B13" s="7" t="s">
        <v>374</v>
      </c>
      <c r="C13" s="12"/>
      <c r="D13" s="83">
        <v>0</v>
      </c>
      <c r="E13" s="7"/>
      <c r="F13" s="10">
        <v>0</v>
      </c>
      <c r="G13" s="157"/>
      <c r="H13" s="157"/>
      <c r="I13" s="157"/>
      <c r="J13" s="157"/>
      <c r="K13" s="157"/>
      <c r="L13" s="157"/>
    </row>
    <row r="14" spans="1:12" x14ac:dyDescent="0.2">
      <c r="A14" s="23" t="s">
        <v>375</v>
      </c>
      <c r="B14" s="7" t="s">
        <v>376</v>
      </c>
      <c r="C14" s="12"/>
      <c r="D14" s="83">
        <v>20000</v>
      </c>
      <c r="E14" s="7"/>
      <c r="F14" s="10">
        <v>20000</v>
      </c>
      <c r="G14" s="157"/>
      <c r="H14" s="157"/>
      <c r="I14" s="157"/>
      <c r="J14" s="157"/>
      <c r="K14" s="157"/>
      <c r="L14" s="157"/>
    </row>
    <row r="15" spans="1:12" x14ac:dyDescent="0.2">
      <c r="A15" s="17" t="s">
        <v>15</v>
      </c>
      <c r="B15" s="18" t="s">
        <v>43</v>
      </c>
      <c r="C15" s="28"/>
      <c r="D15" s="84">
        <f>SUM(D9:D14)</f>
        <v>23050</v>
      </c>
      <c r="E15" s="28"/>
      <c r="F15" s="63">
        <f>SUM(F9:F14)</f>
        <v>23050</v>
      </c>
      <c r="G15" s="157"/>
      <c r="H15" s="157"/>
      <c r="I15" s="157"/>
      <c r="J15" s="157"/>
      <c r="K15" s="157"/>
      <c r="L15" s="157"/>
    </row>
    <row r="16" spans="1:12" x14ac:dyDescent="0.2">
      <c r="A16" s="6"/>
      <c r="B16" s="7"/>
      <c r="C16" s="9"/>
      <c r="D16" s="82"/>
      <c r="E16" s="7"/>
      <c r="F16" s="65"/>
      <c r="G16" s="157"/>
      <c r="H16" s="157"/>
      <c r="I16" s="157"/>
      <c r="J16" s="157"/>
      <c r="K16" s="157"/>
      <c r="L16" s="157"/>
    </row>
    <row r="17" spans="1:12" x14ac:dyDescent="0.2">
      <c r="A17" s="167" t="s">
        <v>44</v>
      </c>
      <c r="B17" s="167"/>
      <c r="C17" s="9"/>
      <c r="D17" s="82"/>
      <c r="E17" s="7"/>
      <c r="F17" s="65"/>
      <c r="G17" s="157"/>
      <c r="H17" s="157"/>
      <c r="I17" s="157"/>
      <c r="J17" s="157"/>
      <c r="K17" s="157"/>
      <c r="L17" s="157"/>
    </row>
    <row r="18" spans="1:12" x14ac:dyDescent="0.2">
      <c r="A18" s="22" t="s">
        <v>377</v>
      </c>
      <c r="B18" s="7" t="s">
        <v>46</v>
      </c>
      <c r="C18" s="12"/>
      <c r="D18" s="83">
        <v>0</v>
      </c>
      <c r="E18" s="7"/>
      <c r="F18" s="10">
        <v>0</v>
      </c>
      <c r="G18" s="157"/>
      <c r="H18" s="157"/>
      <c r="I18" s="157"/>
      <c r="J18" s="157"/>
      <c r="K18" s="157"/>
      <c r="L18" s="157"/>
    </row>
    <row r="19" spans="1:12" x14ac:dyDescent="0.2">
      <c r="A19" s="17" t="s">
        <v>15</v>
      </c>
      <c r="B19" s="18" t="s">
        <v>47</v>
      </c>
      <c r="C19" s="28"/>
      <c r="D19" s="84">
        <f>SUM(D18:D18)</f>
        <v>0</v>
      </c>
      <c r="E19" s="28"/>
      <c r="F19" s="63">
        <f>F18</f>
        <v>0</v>
      </c>
      <c r="G19" s="157"/>
      <c r="H19" s="157"/>
      <c r="I19" s="157"/>
      <c r="J19" s="157"/>
      <c r="K19" s="157"/>
      <c r="L19" s="157"/>
    </row>
    <row r="20" spans="1:12" x14ac:dyDescent="0.2">
      <c r="A20" s="6"/>
      <c r="B20" s="7"/>
      <c r="C20" s="9"/>
      <c r="D20" s="82"/>
      <c r="E20" s="7"/>
      <c r="F20" s="65"/>
      <c r="G20" s="157"/>
      <c r="H20" s="157"/>
      <c r="I20" s="157"/>
      <c r="J20" s="157"/>
      <c r="K20" s="157"/>
      <c r="L20" s="157"/>
    </row>
    <row r="21" spans="1:12" x14ac:dyDescent="0.2">
      <c r="A21" s="167" t="s">
        <v>48</v>
      </c>
      <c r="B21" s="167"/>
      <c r="C21" s="9"/>
      <c r="D21" s="82"/>
      <c r="E21" s="7"/>
      <c r="F21" s="65"/>
      <c r="G21" s="157"/>
      <c r="H21" s="157"/>
      <c r="I21" s="157"/>
      <c r="J21" s="157"/>
      <c r="K21" s="157"/>
      <c r="L21" s="157"/>
    </row>
    <row r="22" spans="1:12" x14ac:dyDescent="0.2">
      <c r="A22" s="22" t="s">
        <v>378</v>
      </c>
      <c r="B22" s="7" t="s">
        <v>50</v>
      </c>
      <c r="C22" s="12"/>
      <c r="D22" s="85">
        <v>0</v>
      </c>
      <c r="E22" s="7"/>
      <c r="F22" s="66">
        <v>0</v>
      </c>
      <c r="G22" s="157"/>
      <c r="H22" s="157"/>
      <c r="I22" s="157"/>
      <c r="J22" s="157"/>
      <c r="K22" s="157"/>
      <c r="L22" s="157"/>
    </row>
    <row r="23" spans="1:12" x14ac:dyDescent="0.2">
      <c r="A23" s="17" t="s">
        <v>15</v>
      </c>
      <c r="B23" s="18" t="s">
        <v>50</v>
      </c>
      <c r="C23" s="28"/>
      <c r="D23" s="86">
        <f>SUM(D22)</f>
        <v>0</v>
      </c>
      <c r="E23" s="64"/>
      <c r="F23" s="64">
        <f>F22</f>
        <v>0</v>
      </c>
      <c r="G23" s="157"/>
      <c r="H23" s="157"/>
      <c r="I23" s="157"/>
      <c r="J23" s="157"/>
      <c r="K23" s="157"/>
      <c r="L23" s="157"/>
    </row>
    <row r="24" spans="1:12" x14ac:dyDescent="0.2">
      <c r="A24" s="6"/>
      <c r="B24" s="7"/>
      <c r="C24" s="9"/>
      <c r="D24" s="82"/>
      <c r="E24" s="7"/>
      <c r="F24" s="97"/>
      <c r="G24" s="157"/>
      <c r="H24" s="157"/>
      <c r="I24" s="157"/>
      <c r="J24" s="157"/>
      <c r="K24" s="157"/>
      <c r="L24" s="157"/>
    </row>
    <row r="25" spans="1:12" ht="13.5" thickBot="1" x14ac:dyDescent="0.25">
      <c r="A25" s="17" t="s">
        <v>379</v>
      </c>
      <c r="B25" s="18"/>
      <c r="C25" s="28"/>
      <c r="D25" s="94">
        <f>D6+D15+D19+D23</f>
        <v>23050</v>
      </c>
      <c r="E25" s="19"/>
      <c r="F25" s="20">
        <f>F6+F15+F19+F23</f>
        <v>23050</v>
      </c>
    </row>
    <row r="26" spans="1:12" ht="13.5" thickTop="1" x14ac:dyDescent="0.2">
      <c r="A26" s="6"/>
      <c r="B26" s="7"/>
      <c r="C26" s="9"/>
      <c r="D26" s="8"/>
      <c r="E26" s="7"/>
      <c r="F26" s="7"/>
    </row>
    <row r="27" spans="1:12" x14ac:dyDescent="0.2">
      <c r="A27" s="67"/>
      <c r="B27" s="7"/>
      <c r="C27" s="7"/>
      <c r="D27" s="7"/>
      <c r="E27" s="7"/>
      <c r="F27" s="7"/>
    </row>
    <row r="28" spans="1:12" x14ac:dyDescent="0.2">
      <c r="A28" s="7"/>
      <c r="B28" s="7"/>
      <c r="C28" s="7"/>
      <c r="D28" s="7"/>
      <c r="E28" s="7"/>
      <c r="F28" s="7"/>
    </row>
  </sheetData>
  <mergeCells count="4">
    <mergeCell ref="A4:B4"/>
    <mergeCell ref="A8:B8"/>
    <mergeCell ref="A17:B17"/>
    <mergeCell ref="A21:B21"/>
  </mergeCells>
  <pageMargins left="0.2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9133A-599D-48BD-9AB7-F19421529060}">
  <dimension ref="A1:L41"/>
  <sheetViews>
    <sheetView topLeftCell="A16" zoomScaleNormal="100" workbookViewId="0">
      <selection activeCell="F35" sqref="F35"/>
    </sheetView>
  </sheetViews>
  <sheetFormatPr defaultColWidth="9.140625" defaultRowHeight="12.75" x14ac:dyDescent="0.2"/>
  <cols>
    <col min="1" max="1" width="14.7109375" style="25" customWidth="1"/>
    <col min="2" max="2" width="29.7109375" style="25" customWidth="1"/>
    <col min="3" max="3" width="1.7109375" style="25" customWidth="1"/>
    <col min="4" max="4" width="14.7109375" style="25" customWidth="1"/>
    <col min="5" max="5" width="1.7109375" style="25" customWidth="1"/>
    <col min="6" max="6" width="13.28515625" style="25" customWidth="1"/>
    <col min="7" max="16384" width="9.140625" style="25"/>
  </cols>
  <sheetData>
    <row r="1" spans="1:12" ht="13.5" thickBot="1" x14ac:dyDescent="0.25">
      <c r="A1" s="25" t="s">
        <v>475</v>
      </c>
    </row>
    <row r="2" spans="1:12" ht="36.75" thickBot="1" x14ac:dyDescent="0.25">
      <c r="A2" s="1" t="s">
        <v>0</v>
      </c>
      <c r="B2" s="2" t="s">
        <v>1</v>
      </c>
      <c r="C2" s="3"/>
      <c r="D2" s="5" t="s">
        <v>437</v>
      </c>
      <c r="E2" s="138"/>
      <c r="F2" s="116" t="s">
        <v>435</v>
      </c>
    </row>
    <row r="3" spans="1:12" ht="13.5" thickTop="1" x14ac:dyDescent="0.2">
      <c r="A3" s="6"/>
      <c r="B3" s="7"/>
      <c r="C3" s="9"/>
      <c r="D3" s="103"/>
      <c r="E3" s="139"/>
      <c r="F3" s="140"/>
      <c r="G3" s="157"/>
      <c r="H3" s="157"/>
      <c r="I3" s="157"/>
      <c r="J3" s="157"/>
      <c r="K3" s="157"/>
      <c r="L3" s="157"/>
    </row>
    <row r="4" spans="1:12" x14ac:dyDescent="0.2">
      <c r="A4" s="167" t="s">
        <v>2</v>
      </c>
      <c r="B4" s="167"/>
      <c r="C4" s="9"/>
      <c r="D4" s="103"/>
      <c r="E4" s="138"/>
      <c r="F4" s="65"/>
      <c r="G4" s="157"/>
      <c r="H4" s="157"/>
      <c r="I4" s="157"/>
      <c r="J4" s="157"/>
      <c r="K4" s="157"/>
      <c r="L4" s="157"/>
    </row>
    <row r="5" spans="1:12" x14ac:dyDescent="0.2">
      <c r="A5" s="22" t="s">
        <v>82</v>
      </c>
      <c r="B5" s="7" t="s">
        <v>4</v>
      </c>
      <c r="C5" s="12"/>
      <c r="D5" s="129">
        <v>52000</v>
      </c>
      <c r="E5" s="138"/>
      <c r="F5" s="15">
        <v>54700</v>
      </c>
      <c r="G5" s="157" t="s">
        <v>455</v>
      </c>
      <c r="H5" s="157"/>
      <c r="I5" s="157"/>
      <c r="J5" s="157"/>
      <c r="K5" s="157"/>
      <c r="L5" s="157"/>
    </row>
    <row r="6" spans="1:12" x14ac:dyDescent="0.2">
      <c r="A6" s="22" t="s">
        <v>83</v>
      </c>
      <c r="B6" s="7" t="s">
        <v>84</v>
      </c>
      <c r="C6" s="12"/>
      <c r="D6" s="129">
        <v>4000</v>
      </c>
      <c r="E6" s="138"/>
      <c r="F6" s="15">
        <v>4200</v>
      </c>
      <c r="G6" s="157"/>
      <c r="H6" s="157"/>
      <c r="I6" s="157"/>
      <c r="J6" s="157"/>
      <c r="K6" s="157"/>
      <c r="L6" s="157"/>
    </row>
    <row r="7" spans="1:12" x14ac:dyDescent="0.2">
      <c r="A7" s="22" t="s">
        <v>85</v>
      </c>
      <c r="B7" s="7" t="s">
        <v>12</v>
      </c>
      <c r="C7" s="12"/>
      <c r="D7" s="129">
        <v>11700</v>
      </c>
      <c r="E7" s="138"/>
      <c r="F7" s="15">
        <v>12700</v>
      </c>
      <c r="G7" s="157"/>
      <c r="H7" s="157"/>
      <c r="I7" s="157"/>
      <c r="J7" s="157"/>
      <c r="K7" s="157"/>
      <c r="L7" s="157"/>
    </row>
    <row r="8" spans="1:12" x14ac:dyDescent="0.2">
      <c r="A8" s="22" t="s">
        <v>86</v>
      </c>
      <c r="B8" s="7" t="s">
        <v>87</v>
      </c>
      <c r="C8" s="12"/>
      <c r="D8" s="129">
        <v>9000</v>
      </c>
      <c r="E8" s="138"/>
      <c r="F8" s="142">
        <v>9800</v>
      </c>
      <c r="G8" s="157"/>
      <c r="H8" s="157"/>
      <c r="I8" s="157"/>
      <c r="J8" s="157"/>
      <c r="K8" s="157"/>
      <c r="L8" s="157"/>
    </row>
    <row r="9" spans="1:12" x14ac:dyDescent="0.2">
      <c r="A9" s="17" t="s">
        <v>15</v>
      </c>
      <c r="B9" s="18" t="s">
        <v>16</v>
      </c>
      <c r="C9" s="28"/>
      <c r="D9" s="130">
        <f>SUM(D5:D8)</f>
        <v>76700</v>
      </c>
      <c r="E9" s="104"/>
      <c r="F9" s="64">
        <f>SUM(F5:F8)</f>
        <v>81400</v>
      </c>
      <c r="G9" s="157"/>
      <c r="H9" s="157"/>
      <c r="I9" s="157"/>
      <c r="J9" s="157"/>
      <c r="K9" s="157"/>
      <c r="L9" s="157"/>
    </row>
    <row r="10" spans="1:12" x14ac:dyDescent="0.2">
      <c r="A10" s="6"/>
      <c r="B10" s="7"/>
      <c r="C10" s="9"/>
      <c r="D10" s="131"/>
      <c r="E10" s="138"/>
      <c r="F10" s="65"/>
      <c r="G10" s="157"/>
      <c r="H10" s="157"/>
      <c r="I10" s="157"/>
      <c r="J10" s="157"/>
      <c r="K10" s="157"/>
      <c r="L10" s="157"/>
    </row>
    <row r="11" spans="1:12" x14ac:dyDescent="0.2">
      <c r="A11" s="167" t="s">
        <v>18</v>
      </c>
      <c r="B11" s="167"/>
      <c r="C11" s="9"/>
      <c r="D11" s="131"/>
      <c r="E11" s="138"/>
      <c r="F11" s="65"/>
      <c r="G11" s="157"/>
      <c r="H11" s="157"/>
      <c r="I11" s="157"/>
      <c r="J11" s="157"/>
      <c r="K11" s="157"/>
      <c r="L11" s="157"/>
    </row>
    <row r="12" spans="1:12" x14ac:dyDescent="0.2">
      <c r="A12" s="22" t="s">
        <v>88</v>
      </c>
      <c r="B12" s="14" t="s">
        <v>89</v>
      </c>
      <c r="C12" s="9"/>
      <c r="D12" s="131">
        <v>10000</v>
      </c>
      <c r="E12" s="138"/>
      <c r="F12" s="10">
        <v>10574</v>
      </c>
      <c r="G12" s="157"/>
      <c r="H12" s="157"/>
      <c r="I12" s="157"/>
      <c r="J12" s="157"/>
      <c r="K12" s="157"/>
      <c r="L12" s="157"/>
    </row>
    <row r="13" spans="1:12" x14ac:dyDescent="0.2">
      <c r="A13" s="22" t="s">
        <v>90</v>
      </c>
      <c r="B13" s="14" t="s">
        <v>91</v>
      </c>
      <c r="C13" s="9"/>
      <c r="D13" s="131">
        <v>0</v>
      </c>
      <c r="E13" s="138"/>
      <c r="F13" s="10">
        <v>0</v>
      </c>
      <c r="G13" s="157"/>
      <c r="H13" s="157"/>
      <c r="I13" s="157"/>
      <c r="J13" s="157"/>
      <c r="K13" s="157"/>
      <c r="L13" s="157"/>
    </row>
    <row r="14" spans="1:12" x14ac:dyDescent="0.2">
      <c r="A14" s="22" t="s">
        <v>92</v>
      </c>
      <c r="B14" s="14" t="s">
        <v>93</v>
      </c>
      <c r="C14" s="9"/>
      <c r="D14" s="131">
        <v>3200</v>
      </c>
      <c r="E14" s="138"/>
      <c r="F14" s="10">
        <v>4200</v>
      </c>
      <c r="G14" s="175" t="s">
        <v>531</v>
      </c>
      <c r="H14" s="157"/>
      <c r="I14" s="157"/>
      <c r="J14" s="157"/>
      <c r="K14" s="157"/>
      <c r="L14" s="157"/>
    </row>
    <row r="15" spans="1:12" x14ac:dyDescent="0.2">
      <c r="A15" s="22" t="s">
        <v>94</v>
      </c>
      <c r="B15" s="14" t="s">
        <v>22</v>
      </c>
      <c r="C15" s="9"/>
      <c r="D15" s="131">
        <v>500</v>
      </c>
      <c r="E15" s="138"/>
      <c r="F15" s="10">
        <v>500</v>
      </c>
      <c r="G15" s="157"/>
      <c r="H15" s="157"/>
      <c r="I15" s="157"/>
      <c r="J15" s="157"/>
      <c r="K15" s="157"/>
      <c r="L15" s="157"/>
    </row>
    <row r="16" spans="1:12" x14ac:dyDescent="0.2">
      <c r="A16" s="22" t="s">
        <v>95</v>
      </c>
      <c r="B16" s="14" t="s">
        <v>96</v>
      </c>
      <c r="C16" s="9"/>
      <c r="D16" s="131">
        <v>31200</v>
      </c>
      <c r="E16" s="138"/>
      <c r="F16" s="10">
        <v>42000</v>
      </c>
      <c r="G16" s="175" t="s">
        <v>532</v>
      </c>
      <c r="H16" s="157"/>
      <c r="I16" s="157"/>
      <c r="J16" s="157"/>
      <c r="K16" s="157"/>
      <c r="L16" s="157"/>
    </row>
    <row r="17" spans="1:12" x14ac:dyDescent="0.2">
      <c r="A17" s="22" t="s">
        <v>97</v>
      </c>
      <c r="B17" s="14" t="s">
        <v>98</v>
      </c>
      <c r="C17" s="9"/>
      <c r="D17" s="131">
        <v>650</v>
      </c>
      <c r="E17" s="138"/>
      <c r="F17" s="10">
        <v>0</v>
      </c>
      <c r="G17" s="157"/>
      <c r="H17" s="157"/>
      <c r="I17" s="157"/>
      <c r="J17" s="157"/>
      <c r="K17" s="157"/>
      <c r="L17" s="157"/>
    </row>
    <row r="18" spans="1:12" x14ac:dyDescent="0.2">
      <c r="A18" s="22" t="s">
        <v>99</v>
      </c>
      <c r="B18" s="7" t="s">
        <v>59</v>
      </c>
      <c r="C18" s="12"/>
      <c r="D18" s="129">
        <v>2000</v>
      </c>
      <c r="E18" s="138"/>
      <c r="F18" s="10">
        <v>2000</v>
      </c>
      <c r="G18" s="175" t="s">
        <v>533</v>
      </c>
      <c r="H18" s="157"/>
      <c r="I18" s="157"/>
      <c r="J18" s="157"/>
      <c r="K18" s="157"/>
      <c r="L18" s="157"/>
    </row>
    <row r="19" spans="1:12" x14ac:dyDescent="0.2">
      <c r="A19" s="22" t="s">
        <v>100</v>
      </c>
      <c r="B19" s="7" t="s">
        <v>101</v>
      </c>
      <c r="C19" s="12"/>
      <c r="D19" s="129">
        <v>45000</v>
      </c>
      <c r="E19" s="138"/>
      <c r="F19" s="10">
        <v>48000</v>
      </c>
      <c r="G19" s="157"/>
      <c r="H19" s="157"/>
      <c r="I19" s="157"/>
      <c r="J19" s="157"/>
      <c r="K19" s="157"/>
      <c r="L19" s="157"/>
    </row>
    <row r="20" spans="1:12" x14ac:dyDescent="0.2">
      <c r="A20" s="22" t="s">
        <v>102</v>
      </c>
      <c r="B20" s="7" t="s">
        <v>103</v>
      </c>
      <c r="C20" s="12"/>
      <c r="D20" s="129">
        <v>14800</v>
      </c>
      <c r="E20" s="138"/>
      <c r="F20" s="10">
        <v>14023</v>
      </c>
      <c r="G20" s="157"/>
      <c r="H20" s="157"/>
      <c r="I20" s="157"/>
      <c r="J20" s="157"/>
      <c r="K20" s="157"/>
      <c r="L20" s="157"/>
    </row>
    <row r="21" spans="1:12" x14ac:dyDescent="0.2">
      <c r="A21" s="22" t="s">
        <v>104</v>
      </c>
      <c r="B21" s="7" t="s">
        <v>105</v>
      </c>
      <c r="C21" s="12"/>
      <c r="D21" s="129">
        <v>1600</v>
      </c>
      <c r="E21" s="138"/>
      <c r="F21" s="10">
        <v>1600</v>
      </c>
      <c r="G21" s="157"/>
      <c r="H21" s="157"/>
      <c r="I21" s="157"/>
      <c r="J21" s="157"/>
      <c r="K21" s="157"/>
      <c r="L21" s="157"/>
    </row>
    <row r="22" spans="1:12" x14ac:dyDescent="0.2">
      <c r="A22" s="22" t="s">
        <v>106</v>
      </c>
      <c r="B22" s="7" t="s">
        <v>28</v>
      </c>
      <c r="C22" s="12"/>
      <c r="D22" s="129">
        <v>8000</v>
      </c>
      <c r="E22" s="138"/>
      <c r="F22" s="10">
        <v>6000</v>
      </c>
      <c r="G22" s="157"/>
      <c r="H22" s="157"/>
      <c r="I22" s="157"/>
      <c r="J22" s="157"/>
      <c r="K22" s="157"/>
      <c r="L22" s="157"/>
    </row>
    <row r="23" spans="1:12" x14ac:dyDescent="0.2">
      <c r="A23" s="22" t="s">
        <v>107</v>
      </c>
      <c r="B23" s="7" t="s">
        <v>108</v>
      </c>
      <c r="C23" s="12"/>
      <c r="D23" s="129">
        <v>7000</v>
      </c>
      <c r="E23" s="138"/>
      <c r="F23" s="10">
        <v>8500</v>
      </c>
      <c r="G23" s="175" t="s">
        <v>534</v>
      </c>
      <c r="H23" s="157"/>
      <c r="I23" s="157"/>
      <c r="J23" s="157"/>
      <c r="K23" s="157"/>
      <c r="L23" s="157"/>
    </row>
    <row r="24" spans="1:12" x14ac:dyDescent="0.2">
      <c r="A24" s="22" t="s">
        <v>109</v>
      </c>
      <c r="B24" s="7" t="s">
        <v>68</v>
      </c>
      <c r="C24" s="12"/>
      <c r="D24" s="129">
        <v>0</v>
      </c>
      <c r="E24" s="138"/>
      <c r="F24" s="10">
        <v>0</v>
      </c>
      <c r="G24" s="157"/>
      <c r="H24" s="157"/>
      <c r="I24" s="157"/>
      <c r="J24" s="157"/>
      <c r="K24" s="157"/>
      <c r="L24" s="157"/>
    </row>
    <row r="25" spans="1:12" x14ac:dyDescent="0.2">
      <c r="A25" s="22" t="s">
        <v>110</v>
      </c>
      <c r="B25" s="7" t="s">
        <v>111</v>
      </c>
      <c r="C25" s="12"/>
      <c r="D25" s="129">
        <v>1000</v>
      </c>
      <c r="E25" s="138"/>
      <c r="F25" s="10">
        <v>1000</v>
      </c>
      <c r="G25" s="157"/>
      <c r="H25" s="157"/>
      <c r="I25" s="157"/>
      <c r="J25" s="157"/>
      <c r="K25" s="157"/>
      <c r="L25" s="157"/>
    </row>
    <row r="26" spans="1:12" x14ac:dyDescent="0.2">
      <c r="A26" s="22" t="s">
        <v>112</v>
      </c>
      <c r="B26" s="7" t="s">
        <v>40</v>
      </c>
      <c r="C26" s="12"/>
      <c r="D26" s="129">
        <v>91568</v>
      </c>
      <c r="E26" s="138"/>
      <c r="F26" s="10">
        <v>82988</v>
      </c>
      <c r="G26" s="157" t="s">
        <v>459</v>
      </c>
      <c r="H26" s="157"/>
      <c r="I26" s="157"/>
      <c r="J26" s="157"/>
      <c r="K26" s="157"/>
      <c r="L26" s="157"/>
    </row>
    <row r="27" spans="1:12" x14ac:dyDescent="0.2">
      <c r="A27" s="22" t="s">
        <v>113</v>
      </c>
      <c r="B27" s="7" t="s">
        <v>114</v>
      </c>
      <c r="C27" s="12"/>
      <c r="D27" s="129">
        <v>3600</v>
      </c>
      <c r="E27" s="138"/>
      <c r="F27" s="10">
        <v>3600</v>
      </c>
      <c r="G27" s="157"/>
      <c r="H27" s="157"/>
      <c r="I27" s="157"/>
      <c r="J27" s="157"/>
      <c r="K27" s="157"/>
      <c r="L27" s="157"/>
    </row>
    <row r="28" spans="1:12" ht="13.5" thickBot="1" x14ac:dyDescent="0.25">
      <c r="A28" s="22" t="s">
        <v>115</v>
      </c>
      <c r="B28" s="7" t="s">
        <v>116</v>
      </c>
      <c r="C28" s="12"/>
      <c r="D28" s="129">
        <v>4100</v>
      </c>
      <c r="E28" s="138"/>
      <c r="F28" s="141">
        <v>4100</v>
      </c>
      <c r="G28" s="157"/>
      <c r="H28" s="157"/>
      <c r="I28" s="157"/>
      <c r="J28" s="157"/>
      <c r="K28" s="157"/>
      <c r="L28" s="157"/>
    </row>
    <row r="29" spans="1:12" x14ac:dyDescent="0.2">
      <c r="A29" s="17" t="s">
        <v>15</v>
      </c>
      <c r="B29" s="18" t="s">
        <v>43</v>
      </c>
      <c r="C29" s="28"/>
      <c r="D29" s="130">
        <f>SUM(D12:D28)</f>
        <v>224218</v>
      </c>
      <c r="E29" s="64"/>
      <c r="F29" s="69">
        <f>SUM(F12:F28)</f>
        <v>229085</v>
      </c>
      <c r="G29" s="157"/>
      <c r="H29" s="157"/>
      <c r="I29" s="157"/>
      <c r="J29" s="157"/>
      <c r="K29" s="157"/>
      <c r="L29" s="157"/>
    </row>
    <row r="30" spans="1:12" x14ac:dyDescent="0.2">
      <c r="A30" s="6"/>
      <c r="B30" s="7"/>
      <c r="C30" s="9"/>
      <c r="D30" s="131"/>
      <c r="E30" s="26"/>
      <c r="F30" s="134"/>
      <c r="G30" s="157"/>
      <c r="H30" s="157"/>
      <c r="I30" s="157"/>
      <c r="J30" s="157"/>
      <c r="K30" s="157"/>
      <c r="L30" s="157"/>
    </row>
    <row r="31" spans="1:12" x14ac:dyDescent="0.2">
      <c r="A31" s="167" t="s">
        <v>44</v>
      </c>
      <c r="B31" s="167"/>
      <c r="C31" s="9"/>
      <c r="D31" s="131"/>
      <c r="E31" s="26"/>
      <c r="F31" s="134"/>
      <c r="G31" s="157"/>
      <c r="H31" s="157"/>
      <c r="I31" s="157"/>
      <c r="J31" s="157"/>
      <c r="K31" s="157"/>
      <c r="L31" s="157"/>
    </row>
    <row r="32" spans="1:12" x14ac:dyDescent="0.2">
      <c r="A32" s="22" t="s">
        <v>117</v>
      </c>
      <c r="B32" s="7" t="s">
        <v>46</v>
      </c>
      <c r="C32" s="12"/>
      <c r="D32" s="129">
        <v>18416</v>
      </c>
      <c r="E32" s="26"/>
      <c r="F32" s="136">
        <v>50000</v>
      </c>
      <c r="G32" s="175" t="s">
        <v>535</v>
      </c>
      <c r="H32" s="157"/>
      <c r="I32" s="157"/>
      <c r="J32" s="157"/>
      <c r="K32" s="157"/>
      <c r="L32" s="157"/>
    </row>
    <row r="33" spans="1:12" x14ac:dyDescent="0.2">
      <c r="A33" s="22" t="s">
        <v>118</v>
      </c>
      <c r="B33" s="7" t="s">
        <v>119</v>
      </c>
      <c r="C33" s="12"/>
      <c r="D33" s="129">
        <v>0</v>
      </c>
      <c r="E33" s="26"/>
      <c r="F33" s="136"/>
      <c r="G33" s="157"/>
      <c r="H33" s="157"/>
      <c r="I33" s="157"/>
      <c r="J33" s="157"/>
      <c r="K33" s="157"/>
      <c r="L33" s="157"/>
    </row>
    <row r="34" spans="1:12" x14ac:dyDescent="0.2">
      <c r="A34" s="17" t="s">
        <v>15</v>
      </c>
      <c r="B34" s="18" t="s">
        <v>47</v>
      </c>
      <c r="C34" s="28"/>
      <c r="D34" s="130">
        <f>SUM(D32:D33)</f>
        <v>18416</v>
      </c>
      <c r="E34" s="64"/>
      <c r="F34" s="135">
        <f>SUM(F32:F33)</f>
        <v>50000</v>
      </c>
      <c r="G34" s="157"/>
      <c r="H34" s="157"/>
      <c r="I34" s="157"/>
      <c r="J34" s="157"/>
      <c r="K34" s="157"/>
      <c r="L34" s="157"/>
    </row>
    <row r="35" spans="1:12" x14ac:dyDescent="0.2">
      <c r="A35" s="6"/>
      <c r="B35" s="7"/>
      <c r="C35" s="9"/>
      <c r="D35" s="131"/>
      <c r="E35" s="26"/>
      <c r="F35" s="181"/>
      <c r="G35" s="180"/>
      <c r="H35" s="157"/>
      <c r="I35" s="157"/>
      <c r="J35" s="157"/>
      <c r="K35" s="157"/>
      <c r="L35" s="157"/>
    </row>
    <row r="36" spans="1:12" x14ac:dyDescent="0.2">
      <c r="A36" s="167" t="s">
        <v>48</v>
      </c>
      <c r="B36" s="167"/>
      <c r="C36" s="9"/>
      <c r="D36" s="131"/>
      <c r="E36" s="26"/>
      <c r="F36" s="134"/>
      <c r="G36" s="157"/>
      <c r="H36" s="157"/>
      <c r="I36" s="157"/>
      <c r="J36" s="157"/>
      <c r="K36" s="157"/>
      <c r="L36" s="157"/>
    </row>
    <row r="37" spans="1:12" x14ac:dyDescent="0.2">
      <c r="A37" s="22" t="s">
        <v>120</v>
      </c>
      <c r="B37" s="7" t="s">
        <v>50</v>
      </c>
      <c r="C37" s="12"/>
      <c r="D37" s="132">
        <v>40400</v>
      </c>
      <c r="E37" s="26"/>
      <c r="F37" s="137">
        <v>40400</v>
      </c>
      <c r="G37" s="157"/>
      <c r="H37" s="157"/>
      <c r="I37" s="157"/>
      <c r="J37" s="157"/>
      <c r="K37" s="157"/>
      <c r="L37" s="157"/>
    </row>
    <row r="38" spans="1:12" x14ac:dyDescent="0.2">
      <c r="A38" s="17" t="s">
        <v>15</v>
      </c>
      <c r="B38" s="18" t="s">
        <v>50</v>
      </c>
      <c r="C38" s="28"/>
      <c r="D38" s="133">
        <f>SUM(D37)</f>
        <v>40400</v>
      </c>
      <c r="E38" s="64"/>
      <c r="F38" s="69">
        <f>SUM(F37)</f>
        <v>40400</v>
      </c>
      <c r="G38" s="157"/>
      <c r="H38" s="157"/>
      <c r="I38" s="157"/>
      <c r="J38" s="157"/>
      <c r="K38" s="157"/>
      <c r="L38" s="157"/>
    </row>
    <row r="39" spans="1:12" x14ac:dyDescent="0.2">
      <c r="A39" s="6"/>
      <c r="B39" s="7"/>
      <c r="C39" s="9"/>
      <c r="D39" s="131"/>
      <c r="E39" s="26"/>
      <c r="F39" s="134"/>
      <c r="G39" s="157"/>
      <c r="H39" s="157"/>
      <c r="I39" s="157"/>
      <c r="J39" s="157"/>
      <c r="K39" s="157"/>
      <c r="L39" s="157"/>
    </row>
    <row r="40" spans="1:12" ht="13.5" thickBot="1" x14ac:dyDescent="0.25">
      <c r="A40" s="17" t="s">
        <v>121</v>
      </c>
      <c r="B40" s="18"/>
      <c r="C40" s="28"/>
      <c r="D40" s="127">
        <f>D9+D29+D34+D38</f>
        <v>359734</v>
      </c>
      <c r="E40" s="126"/>
      <c r="F40" s="128">
        <f>F9+F29+F34+F37</f>
        <v>400885</v>
      </c>
    </row>
    <row r="41" spans="1:12" ht="13.5" thickTop="1" x14ac:dyDescent="0.2">
      <c r="A41" s="6"/>
      <c r="B41" s="7"/>
      <c r="C41" s="9"/>
      <c r="D41" s="8"/>
      <c r="F41" s="25" t="s">
        <v>17</v>
      </c>
    </row>
  </sheetData>
  <mergeCells count="4">
    <mergeCell ref="A4:B4"/>
    <mergeCell ref="A11:B11"/>
    <mergeCell ref="A31:B31"/>
    <mergeCell ref="A36:B36"/>
  </mergeCells>
  <pageMargins left="0.25" right="0.25" top="0.5" bottom="0.5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C2237-786A-4AB4-9B5A-29216CE260A3}">
  <dimension ref="A1:I24"/>
  <sheetViews>
    <sheetView workbookViewId="0">
      <selection activeCell="B23" sqref="B23"/>
    </sheetView>
  </sheetViews>
  <sheetFormatPr defaultRowHeight="12.75" x14ac:dyDescent="0.2"/>
  <cols>
    <col min="1" max="1" width="10.5703125" bestFit="1" customWidth="1"/>
    <col min="2" max="2" width="31" bestFit="1" customWidth="1"/>
    <col min="3" max="4" width="9.140625" bestFit="1" customWidth="1"/>
    <col min="5" max="5" width="14.85546875" customWidth="1"/>
    <col min="9" max="9" width="12" customWidth="1"/>
  </cols>
  <sheetData>
    <row r="1" spans="1:9" ht="42.75" customHeight="1" x14ac:dyDescent="0.35">
      <c r="A1" s="114" t="s">
        <v>460</v>
      </c>
      <c r="B1" s="114"/>
    </row>
    <row r="2" spans="1:9" ht="25.5" x14ac:dyDescent="0.2">
      <c r="A2" s="25" t="s">
        <v>414</v>
      </c>
      <c r="B2" s="25" t="s">
        <v>413</v>
      </c>
      <c r="D2" s="102" t="s">
        <v>418</v>
      </c>
      <c r="E2" s="109" t="s">
        <v>420</v>
      </c>
      <c r="F2" s="109" t="s">
        <v>421</v>
      </c>
      <c r="G2" s="109" t="s">
        <v>425</v>
      </c>
      <c r="H2" s="109" t="s">
        <v>422</v>
      </c>
      <c r="I2" s="109" t="s">
        <v>424</v>
      </c>
    </row>
    <row r="3" spans="1:9" x14ac:dyDescent="0.2">
      <c r="A3" s="25" t="s">
        <v>415</v>
      </c>
      <c r="B3" s="25" t="s">
        <v>419</v>
      </c>
      <c r="D3" s="110">
        <v>38544</v>
      </c>
      <c r="E3" s="111">
        <v>38544</v>
      </c>
      <c r="F3" s="111">
        <v>0</v>
      </c>
      <c r="G3" s="111">
        <v>0</v>
      </c>
      <c r="H3" s="111">
        <v>0</v>
      </c>
      <c r="I3" s="111">
        <f>SUM(E3:H3)</f>
        <v>38544</v>
      </c>
    </row>
    <row r="4" spans="1:9" x14ac:dyDescent="0.2">
      <c r="A4" s="25"/>
      <c r="B4" s="25"/>
      <c r="D4" s="110">
        <v>0</v>
      </c>
      <c r="E4" s="111">
        <v>0</v>
      </c>
      <c r="F4" s="111">
        <v>0</v>
      </c>
      <c r="G4" s="111">
        <v>0</v>
      </c>
      <c r="H4" s="111">
        <v>0</v>
      </c>
      <c r="I4" s="111">
        <f>SUM(E4:H4)</f>
        <v>0</v>
      </c>
    </row>
    <row r="5" spans="1:9" x14ac:dyDescent="0.2">
      <c r="A5" s="25"/>
      <c r="B5" s="25"/>
      <c r="C5" s="113" t="s">
        <v>423</v>
      </c>
      <c r="D5" s="112">
        <f>SUM(D3:D4)</f>
        <v>38544</v>
      </c>
      <c r="E5" s="112">
        <f>SUM(E3:E4)</f>
        <v>38544</v>
      </c>
      <c r="F5" s="111">
        <f>SUM(F3:F4)</f>
        <v>0</v>
      </c>
      <c r="G5" s="111">
        <v>0</v>
      </c>
      <c r="H5" s="111">
        <f>SUM(H3:H4)</f>
        <v>0</v>
      </c>
      <c r="I5" s="112">
        <f>SUM(E5:H5)</f>
        <v>38544</v>
      </c>
    </row>
    <row r="6" spans="1:9" x14ac:dyDescent="0.2">
      <c r="A6" s="25"/>
      <c r="B6" s="25"/>
      <c r="C6" s="107"/>
      <c r="E6" s="108"/>
      <c r="F6" s="108"/>
      <c r="G6" s="108"/>
      <c r="H6" s="108"/>
      <c r="I6" s="108"/>
    </row>
    <row r="7" spans="1:9" ht="25.5" x14ac:dyDescent="0.2">
      <c r="A7" s="25"/>
      <c r="B7" s="25"/>
      <c r="D7" s="102" t="s">
        <v>418</v>
      </c>
      <c r="E7" s="109" t="s">
        <v>420</v>
      </c>
      <c r="F7" s="109" t="s">
        <v>421</v>
      </c>
      <c r="G7" s="109" t="s">
        <v>425</v>
      </c>
      <c r="H7" s="109" t="s">
        <v>422</v>
      </c>
      <c r="I7" s="109" t="s">
        <v>424</v>
      </c>
    </row>
    <row r="8" spans="1:9" x14ac:dyDescent="0.2">
      <c r="A8" s="25" t="s">
        <v>416</v>
      </c>
      <c r="B8" s="25" t="s">
        <v>490</v>
      </c>
      <c r="D8" s="111">
        <v>30000</v>
      </c>
      <c r="E8" s="111">
        <v>30000</v>
      </c>
      <c r="F8" s="111">
        <v>0</v>
      </c>
      <c r="G8" s="111">
        <v>0</v>
      </c>
      <c r="H8" s="111">
        <v>0</v>
      </c>
      <c r="I8" s="111">
        <f>SUM(E8:H8)</f>
        <v>30000</v>
      </c>
    </row>
    <row r="9" spans="1:9" x14ac:dyDescent="0.2">
      <c r="A9" s="25" t="s">
        <v>416</v>
      </c>
      <c r="B9" s="151" t="s">
        <v>476</v>
      </c>
      <c r="D9" s="111">
        <v>101000</v>
      </c>
      <c r="E9" s="111">
        <v>101000</v>
      </c>
      <c r="F9" s="111">
        <v>0</v>
      </c>
      <c r="G9" s="111">
        <v>0</v>
      </c>
      <c r="H9" s="111">
        <v>0</v>
      </c>
      <c r="I9" s="111">
        <f>101000</f>
        <v>101000</v>
      </c>
    </row>
    <row r="10" spans="1:9" x14ac:dyDescent="0.2">
      <c r="A10" s="25"/>
      <c r="C10" s="107" t="s">
        <v>423</v>
      </c>
      <c r="D10" s="112">
        <f>D8+D9</f>
        <v>131000</v>
      </c>
      <c r="E10" s="112">
        <f>E8+E9</f>
        <v>131000</v>
      </c>
      <c r="F10" s="112">
        <f>F8+F9</f>
        <v>0</v>
      </c>
      <c r="G10" s="112">
        <f>G8+G9</f>
        <v>0</v>
      </c>
      <c r="H10" s="112">
        <f>H8+H9</f>
        <v>0</v>
      </c>
      <c r="I10" s="112">
        <f>I8+I9</f>
        <v>131000</v>
      </c>
    </row>
    <row r="11" spans="1:9" x14ac:dyDescent="0.2">
      <c r="A11" s="25"/>
      <c r="C11" s="108"/>
      <c r="E11" s="108"/>
      <c r="F11" s="108"/>
      <c r="G11" s="108"/>
      <c r="H11" s="108"/>
    </row>
    <row r="12" spans="1:9" ht="25.5" x14ac:dyDescent="0.2">
      <c r="A12" s="25"/>
      <c r="D12" s="102" t="s">
        <v>418</v>
      </c>
      <c r="E12" s="109" t="s">
        <v>426</v>
      </c>
      <c r="F12" s="109" t="s">
        <v>421</v>
      </c>
      <c r="G12" s="109" t="s">
        <v>425</v>
      </c>
      <c r="H12" s="109" t="s">
        <v>422</v>
      </c>
      <c r="I12" s="109" t="s">
        <v>424</v>
      </c>
    </row>
    <row r="13" spans="1:9" x14ac:dyDescent="0.2">
      <c r="A13" s="25" t="s">
        <v>417</v>
      </c>
      <c r="B13" s="151" t="s">
        <v>491</v>
      </c>
      <c r="D13" s="111">
        <v>50000</v>
      </c>
      <c r="E13" s="111">
        <v>50000</v>
      </c>
      <c r="F13" s="111">
        <v>0</v>
      </c>
      <c r="G13" s="111">
        <v>0</v>
      </c>
      <c r="H13" s="111">
        <v>0</v>
      </c>
      <c r="I13" s="111">
        <f>SUM(E13:H13)</f>
        <v>50000</v>
      </c>
    </row>
    <row r="14" spans="1:9" x14ac:dyDescent="0.2">
      <c r="C14" s="107" t="s">
        <v>423</v>
      </c>
      <c r="D14" s="112">
        <f>D13</f>
        <v>50000</v>
      </c>
      <c r="E14" s="111">
        <f>SUM(E13:E13)</f>
        <v>50000</v>
      </c>
      <c r="F14" s="111">
        <v>0</v>
      </c>
      <c r="G14" s="111">
        <f>SUM(G13:G13)</f>
        <v>0</v>
      </c>
      <c r="H14" s="111">
        <f>SUM(H13:H13)</f>
        <v>0</v>
      </c>
      <c r="I14" s="112">
        <f>I13</f>
        <v>50000</v>
      </c>
    </row>
    <row r="15" spans="1:9" x14ac:dyDescent="0.2">
      <c r="D15" s="108"/>
      <c r="E15" s="108"/>
      <c r="F15" s="108"/>
      <c r="G15" s="108"/>
      <c r="H15" s="108"/>
    </row>
    <row r="16" spans="1:9" ht="25.5" x14ac:dyDescent="0.2">
      <c r="A16" s="25"/>
      <c r="B16" s="25"/>
      <c r="D16" s="102" t="s">
        <v>418</v>
      </c>
      <c r="E16" s="109" t="s">
        <v>420</v>
      </c>
      <c r="F16" s="109" t="s">
        <v>421</v>
      </c>
      <c r="G16" s="109" t="s">
        <v>425</v>
      </c>
      <c r="H16" s="109" t="s">
        <v>422</v>
      </c>
      <c r="I16" s="109" t="s">
        <v>424</v>
      </c>
    </row>
    <row r="17" spans="1:9" ht="25.5" x14ac:dyDescent="0.2">
      <c r="A17" s="151" t="s">
        <v>461</v>
      </c>
      <c r="B17" s="151" t="s">
        <v>492</v>
      </c>
      <c r="D17" s="110">
        <v>3000</v>
      </c>
      <c r="E17" s="111">
        <v>3000</v>
      </c>
      <c r="F17" s="111">
        <v>0</v>
      </c>
      <c r="G17" s="111">
        <v>0</v>
      </c>
      <c r="H17" s="111">
        <v>0</v>
      </c>
      <c r="I17" s="111">
        <f>SUM(E17:H17)</f>
        <v>3000</v>
      </c>
    </row>
    <row r="18" spans="1:9" x14ac:dyDescent="0.2">
      <c r="A18" s="25"/>
      <c r="B18" s="25"/>
      <c r="D18" s="110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f>SUM(E18:H18)</f>
        <v>0</v>
      </c>
    </row>
    <row r="19" spans="1:9" x14ac:dyDescent="0.2">
      <c r="A19" s="25"/>
      <c r="B19" s="25"/>
      <c r="C19" s="113" t="s">
        <v>423</v>
      </c>
      <c r="D19" s="112">
        <f>SUM(D17:D18)</f>
        <v>3000</v>
      </c>
      <c r="E19" s="112">
        <f>SUM(E17:E18)</f>
        <v>3000</v>
      </c>
      <c r="F19" s="111">
        <f>SUM(F17:F18)</f>
        <v>0</v>
      </c>
      <c r="G19" s="111">
        <v>0</v>
      </c>
      <c r="H19" s="111">
        <f>SUM(H17:H18)</f>
        <v>0</v>
      </c>
      <c r="I19" s="112">
        <f>SUM(E19:H19)</f>
        <v>3000</v>
      </c>
    </row>
    <row r="20" spans="1:9" x14ac:dyDescent="0.2">
      <c r="D20" s="108"/>
      <c r="E20" s="108"/>
      <c r="F20" s="108"/>
      <c r="G20" s="108"/>
      <c r="H20" s="108"/>
    </row>
    <row r="21" spans="1:9" ht="25.5" x14ac:dyDescent="0.2">
      <c r="A21" s="25"/>
      <c r="B21" s="25"/>
      <c r="D21" s="102" t="s">
        <v>418</v>
      </c>
      <c r="E21" s="109" t="s">
        <v>420</v>
      </c>
      <c r="F21" s="109" t="s">
        <v>421</v>
      </c>
      <c r="G21" s="109" t="s">
        <v>425</v>
      </c>
      <c r="H21" s="109" t="s">
        <v>422</v>
      </c>
      <c r="I21" s="109" t="s">
        <v>424</v>
      </c>
    </row>
    <row r="22" spans="1:9" x14ac:dyDescent="0.2">
      <c r="A22" s="151" t="s">
        <v>462</v>
      </c>
      <c r="B22" s="151" t="s">
        <v>482</v>
      </c>
      <c r="D22" s="110">
        <v>30000</v>
      </c>
      <c r="E22" s="111">
        <v>30000</v>
      </c>
      <c r="F22" s="111">
        <v>0</v>
      </c>
      <c r="G22" s="111">
        <v>0</v>
      </c>
      <c r="H22" s="111">
        <v>0</v>
      </c>
      <c r="I22" s="111">
        <f>SUM(E22:H22)</f>
        <v>30000</v>
      </c>
    </row>
    <row r="23" spans="1:9" x14ac:dyDescent="0.2">
      <c r="A23" s="25"/>
      <c r="B23" s="25"/>
      <c r="D23" s="110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f>SUM(E23:H23)</f>
        <v>0</v>
      </c>
    </row>
    <row r="24" spans="1:9" x14ac:dyDescent="0.2">
      <c r="A24" s="25"/>
      <c r="B24" s="25"/>
      <c r="C24" s="113" t="s">
        <v>423</v>
      </c>
      <c r="D24" s="112">
        <f>SUM(D22:D23)</f>
        <v>30000</v>
      </c>
      <c r="E24" s="112">
        <f>SUM(E22:E23)</f>
        <v>30000</v>
      </c>
      <c r="F24" s="111">
        <f>SUM(F22:F23)</f>
        <v>0</v>
      </c>
      <c r="G24" s="111">
        <v>0</v>
      </c>
      <c r="H24" s="111">
        <f>SUM(H22:H23)</f>
        <v>0</v>
      </c>
      <c r="I24" s="112">
        <f>SUM(E24:H24)</f>
        <v>30000</v>
      </c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4EF7-03FD-4B38-B663-FF1F63BD4823}">
  <dimension ref="A1:F21"/>
  <sheetViews>
    <sheetView zoomScaleNormal="100" workbookViewId="0">
      <selection activeCell="C8" sqref="C8"/>
    </sheetView>
  </sheetViews>
  <sheetFormatPr defaultRowHeight="12.75" x14ac:dyDescent="0.2"/>
  <cols>
    <col min="2" max="2" width="12.85546875" style="98" bestFit="1" customWidth="1"/>
    <col min="3" max="4" width="9.140625" style="98"/>
  </cols>
  <sheetData>
    <row r="1" spans="1:6" x14ac:dyDescent="0.2">
      <c r="A1" s="25" t="s">
        <v>401</v>
      </c>
      <c r="B1" s="143">
        <v>138633.39000000001</v>
      </c>
      <c r="C1" s="99" t="s">
        <v>464</v>
      </c>
    </row>
    <row r="2" spans="1:6" x14ac:dyDescent="0.2">
      <c r="B2" s="146">
        <v>-32500</v>
      </c>
      <c r="C2" s="99" t="s">
        <v>407</v>
      </c>
    </row>
    <row r="3" spans="1:6" x14ac:dyDescent="0.2">
      <c r="B3" s="146">
        <v>-22923</v>
      </c>
      <c r="C3" s="99" t="s">
        <v>408</v>
      </c>
    </row>
    <row r="4" spans="1:6" x14ac:dyDescent="0.2">
      <c r="B4" s="147">
        <v>-73077</v>
      </c>
      <c r="C4" s="99" t="s">
        <v>409</v>
      </c>
    </row>
    <row r="5" spans="1:6" x14ac:dyDescent="0.2">
      <c r="B5" s="143">
        <f>SUM(B1:B4)</f>
        <v>10133.390000000014</v>
      </c>
      <c r="C5" s="99" t="s">
        <v>411</v>
      </c>
    </row>
    <row r="6" spans="1:6" x14ac:dyDescent="0.2">
      <c r="B6" s="143"/>
      <c r="C6" s="99"/>
    </row>
    <row r="7" spans="1:6" x14ac:dyDescent="0.2">
      <c r="A7" s="25" t="s">
        <v>410</v>
      </c>
      <c r="B7" s="144">
        <v>138633.39000000001</v>
      </c>
      <c r="C7" s="99" t="s">
        <v>465</v>
      </c>
    </row>
    <row r="8" spans="1:6" x14ac:dyDescent="0.2">
      <c r="B8" s="143">
        <f>SUM(B5:B7)</f>
        <v>148766.78000000003</v>
      </c>
      <c r="C8" s="99" t="s">
        <v>430</v>
      </c>
    </row>
    <row r="9" spans="1:6" ht="59.25" customHeight="1" x14ac:dyDescent="0.2">
      <c r="B9" s="146">
        <v>-147336.6</v>
      </c>
      <c r="C9" s="171" t="s">
        <v>438</v>
      </c>
      <c r="D9" s="171"/>
      <c r="E9" s="171"/>
      <c r="F9" s="171"/>
    </row>
    <row r="10" spans="1:6" ht="41.25" customHeight="1" x14ac:dyDescent="0.2">
      <c r="B10" s="147">
        <v>-1430.18</v>
      </c>
      <c r="C10" s="171" t="s">
        <v>439</v>
      </c>
      <c r="D10" s="171"/>
      <c r="E10" s="171"/>
      <c r="F10" s="171"/>
    </row>
    <row r="11" spans="1:6" x14ac:dyDescent="0.2">
      <c r="B11" s="145">
        <f>SUM(B8:B10)</f>
        <v>2.205524651799351E-11</v>
      </c>
      <c r="C11" s="99" t="s">
        <v>412</v>
      </c>
    </row>
    <row r="12" spans="1:6" x14ac:dyDescent="0.2">
      <c r="B12" s="143"/>
    </row>
    <row r="13" spans="1:6" x14ac:dyDescent="0.2">
      <c r="B13" s="143"/>
    </row>
    <row r="14" spans="1:6" ht="32.25" customHeight="1" x14ac:dyDescent="0.2">
      <c r="A14" s="25" t="s">
        <v>443</v>
      </c>
      <c r="B14" s="143">
        <v>147336.6</v>
      </c>
      <c r="C14" s="171" t="s">
        <v>441</v>
      </c>
      <c r="D14" s="171"/>
      <c r="E14" s="171"/>
      <c r="F14" s="171"/>
    </row>
    <row r="15" spans="1:6" ht="26.25" customHeight="1" x14ac:dyDescent="0.2">
      <c r="B15" s="144">
        <v>1430.18</v>
      </c>
      <c r="C15" s="171" t="s">
        <v>442</v>
      </c>
      <c r="D15" s="171"/>
      <c r="E15" s="171"/>
      <c r="F15" s="171"/>
    </row>
    <row r="16" spans="1:6" ht="42" customHeight="1" x14ac:dyDescent="0.2">
      <c r="B16" s="146">
        <v>-24258.81</v>
      </c>
      <c r="C16" s="171" t="s">
        <v>444</v>
      </c>
      <c r="D16" s="171"/>
      <c r="E16" s="171"/>
      <c r="F16" s="171"/>
    </row>
    <row r="17" spans="1:6" ht="65.25" customHeight="1" x14ac:dyDescent="0.2">
      <c r="B17" s="147">
        <v>-5770</v>
      </c>
      <c r="C17" s="171" t="s">
        <v>445</v>
      </c>
      <c r="D17" s="171"/>
      <c r="E17" s="171"/>
      <c r="F17" s="171"/>
    </row>
    <row r="18" spans="1:6" x14ac:dyDescent="0.2">
      <c r="B18" s="143">
        <f>B14+B16+B17</f>
        <v>117307.79000000001</v>
      </c>
    </row>
    <row r="19" spans="1:6" x14ac:dyDescent="0.2">
      <c r="B19" s="143"/>
    </row>
    <row r="20" spans="1:6" x14ac:dyDescent="0.2">
      <c r="B20" s="143"/>
    </row>
    <row r="21" spans="1:6" ht="63" customHeight="1" x14ac:dyDescent="0.2">
      <c r="A21" s="25" t="s">
        <v>440</v>
      </c>
      <c r="B21" s="143">
        <v>117307.79</v>
      </c>
      <c r="C21" s="171" t="s">
        <v>446</v>
      </c>
      <c r="D21" s="171"/>
      <c r="E21" s="171"/>
      <c r="F21" s="171"/>
    </row>
  </sheetData>
  <mergeCells count="7">
    <mergeCell ref="C21:F21"/>
    <mergeCell ref="C9:F9"/>
    <mergeCell ref="C10:F10"/>
    <mergeCell ref="C14:F14"/>
    <mergeCell ref="C15:F15"/>
    <mergeCell ref="C16:F16"/>
    <mergeCell ref="C17:F17"/>
  </mergeCells>
  <pageMargins left="0.7" right="0.7" top="0.75" bottom="0.75" header="0.3" footer="0.3"/>
  <pageSetup orientation="portrait" r:id="rId1"/>
  <headerFooter>
    <oddHeader>&amp;C&amp;20ARPA Funds Breakdown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AABD-59A6-4325-8788-9721E6E661C1}">
  <sheetPr>
    <pageSetUpPr fitToPage="1"/>
  </sheetPr>
  <dimension ref="A1:X35"/>
  <sheetViews>
    <sheetView zoomScaleNormal="100" workbookViewId="0">
      <selection activeCell="S30" sqref="S30"/>
    </sheetView>
  </sheetViews>
  <sheetFormatPr defaultRowHeight="12.75" x14ac:dyDescent="0.2"/>
  <cols>
    <col min="1" max="1" width="20.7109375" customWidth="1"/>
    <col min="2" max="2" width="25.7109375" hidden="1" customWidth="1"/>
    <col min="3" max="13" width="15.7109375" hidden="1" customWidth="1"/>
    <col min="14" max="14" width="4.7109375" hidden="1" customWidth="1"/>
    <col min="15" max="15" width="25.7109375" customWidth="1"/>
    <col min="16" max="16" width="15.7109375" hidden="1" customWidth="1"/>
    <col min="17" max="17" width="13.28515625" customWidth="1"/>
    <col min="18" max="18" width="13.28515625" style="100" customWidth="1"/>
  </cols>
  <sheetData>
    <row r="1" spans="1:24" ht="13.5" thickBot="1" x14ac:dyDescent="0.25">
      <c r="A1" s="18" t="s">
        <v>289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1"/>
    </row>
    <row r="2" spans="1:24" x14ac:dyDescent="0.2">
      <c r="A2" s="18" t="s">
        <v>288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4"/>
      <c r="Q2" s="158" t="s">
        <v>432</v>
      </c>
      <c r="R2" s="160" t="s">
        <v>433</v>
      </c>
      <c r="S2" s="162"/>
      <c r="T2" s="163"/>
      <c r="U2" s="163"/>
      <c r="V2" s="163"/>
      <c r="W2" s="163"/>
      <c r="X2" s="163"/>
    </row>
    <row r="3" spans="1:24" ht="36" customHeight="1" thickBot="1" x14ac:dyDescent="0.25">
      <c r="A3" s="71" t="s">
        <v>287</v>
      </c>
      <c r="B3" s="71" t="s">
        <v>275</v>
      </c>
      <c r="C3" s="71" t="s">
        <v>286</v>
      </c>
      <c r="D3" s="71" t="s">
        <v>285</v>
      </c>
      <c r="E3" s="71" t="s">
        <v>284</v>
      </c>
      <c r="F3" s="71" t="s">
        <v>283</v>
      </c>
      <c r="G3" s="71" t="s">
        <v>282</v>
      </c>
      <c r="H3" s="71" t="s">
        <v>281</v>
      </c>
      <c r="I3" s="71" t="s">
        <v>280</v>
      </c>
      <c r="J3" s="71" t="s">
        <v>279</v>
      </c>
      <c r="K3" s="71" t="s">
        <v>278</v>
      </c>
      <c r="L3" s="71" t="s">
        <v>277</v>
      </c>
      <c r="M3" s="71" t="s">
        <v>276</v>
      </c>
      <c r="N3" s="71"/>
      <c r="O3" s="71" t="s">
        <v>275</v>
      </c>
      <c r="P3" s="53" t="s">
        <v>274</v>
      </c>
      <c r="Q3" s="159"/>
      <c r="R3" s="161"/>
      <c r="S3" s="162"/>
      <c r="T3" s="163"/>
      <c r="U3" s="163"/>
      <c r="V3" s="163"/>
      <c r="W3" s="163"/>
      <c r="X3" s="163"/>
    </row>
    <row r="4" spans="1:24" ht="15" customHeight="1" thickTop="1" x14ac:dyDescent="0.2">
      <c r="A4" t="s">
        <v>396</v>
      </c>
      <c r="B4" s="48" t="s">
        <v>273</v>
      </c>
      <c r="C4" s="49">
        <v>1108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2378</v>
      </c>
      <c r="L4" s="49">
        <v>2262</v>
      </c>
      <c r="M4" s="49">
        <v>499</v>
      </c>
      <c r="N4" s="49"/>
      <c r="O4" s="48" t="s">
        <v>273</v>
      </c>
      <c r="P4" s="49">
        <v>1607</v>
      </c>
      <c r="Q4" s="72">
        <v>0</v>
      </c>
      <c r="R4" s="152">
        <v>0</v>
      </c>
      <c r="S4" s="157"/>
      <c r="T4" s="157"/>
      <c r="U4" s="157"/>
      <c r="V4" s="157"/>
      <c r="W4" s="157"/>
      <c r="X4" s="157"/>
    </row>
    <row r="5" spans="1:24" ht="15" customHeight="1" x14ac:dyDescent="0.2">
      <c r="A5" t="s">
        <v>270</v>
      </c>
      <c r="B5" s="48" t="s">
        <v>272</v>
      </c>
      <c r="C5" s="49">
        <v>571121</v>
      </c>
      <c r="D5" s="49">
        <v>615290</v>
      </c>
      <c r="E5" s="49">
        <v>633724</v>
      </c>
      <c r="F5" s="49">
        <v>841759</v>
      </c>
      <c r="G5" s="49">
        <v>857771</v>
      </c>
      <c r="H5" s="49">
        <v>864699</v>
      </c>
      <c r="I5" s="49">
        <v>876034</v>
      </c>
      <c r="J5" s="49">
        <v>871957</v>
      </c>
      <c r="K5" s="49">
        <v>864103</v>
      </c>
      <c r="L5" s="49">
        <v>876187</v>
      </c>
      <c r="M5" s="49">
        <v>962945</v>
      </c>
      <c r="N5" s="49"/>
      <c r="O5" s="51" t="s">
        <v>271</v>
      </c>
      <c r="P5" s="52">
        <v>949906</v>
      </c>
      <c r="Q5" s="72">
        <v>1210000</v>
      </c>
      <c r="R5" s="153">
        <v>1250000</v>
      </c>
      <c r="S5" s="157"/>
      <c r="T5" s="157"/>
      <c r="U5" s="157"/>
      <c r="V5" s="157"/>
      <c r="W5" s="157"/>
      <c r="X5" s="157"/>
    </row>
    <row r="6" spans="1:24" ht="15" customHeight="1" x14ac:dyDescent="0.2">
      <c r="A6" t="s">
        <v>268</v>
      </c>
      <c r="B6" s="48" t="s">
        <v>269</v>
      </c>
      <c r="C6" s="49">
        <v>1335</v>
      </c>
      <c r="D6" s="49">
        <v>894</v>
      </c>
      <c r="E6" s="49">
        <v>1003</v>
      </c>
      <c r="F6" s="49">
        <v>1315</v>
      </c>
      <c r="G6" s="49">
        <v>1195</v>
      </c>
      <c r="H6" s="49">
        <v>1294</v>
      </c>
      <c r="I6" s="49">
        <v>1530</v>
      </c>
      <c r="J6" s="49">
        <v>1353</v>
      </c>
      <c r="K6" s="49">
        <v>1189</v>
      </c>
      <c r="L6" s="47">
        <v>3303</v>
      </c>
      <c r="M6" s="47">
        <v>1649</v>
      </c>
      <c r="N6" s="49"/>
      <c r="O6" s="48" t="s">
        <v>269</v>
      </c>
      <c r="P6" s="47">
        <v>1331</v>
      </c>
      <c r="Q6" s="72">
        <v>0</v>
      </c>
      <c r="R6" s="154">
        <v>0</v>
      </c>
      <c r="S6" s="157"/>
      <c r="T6" s="157"/>
      <c r="U6" s="157"/>
      <c r="V6" s="157"/>
      <c r="W6" s="157"/>
      <c r="X6" s="157"/>
    </row>
    <row r="7" spans="1:24" ht="15" customHeight="1" x14ac:dyDescent="0.2">
      <c r="A7" t="s">
        <v>266</v>
      </c>
      <c r="B7" s="48" t="s">
        <v>267</v>
      </c>
      <c r="C7" s="46">
        <v>218827</v>
      </c>
      <c r="D7" s="46">
        <v>247299</v>
      </c>
      <c r="E7" s="46">
        <v>281906</v>
      </c>
      <c r="F7" s="46">
        <v>302828</v>
      </c>
      <c r="G7" s="46">
        <v>326793</v>
      </c>
      <c r="H7" s="46">
        <v>298781</v>
      </c>
      <c r="I7" s="46">
        <v>277467</v>
      </c>
      <c r="J7" s="46">
        <v>280616</v>
      </c>
      <c r="K7" s="46">
        <v>307211</v>
      </c>
      <c r="L7" s="46">
        <v>313951</v>
      </c>
      <c r="M7" s="46">
        <v>332403</v>
      </c>
      <c r="N7" s="46"/>
      <c r="O7" s="48" t="s">
        <v>267</v>
      </c>
      <c r="P7" s="46">
        <v>355621</v>
      </c>
      <c r="Q7" s="73">
        <v>434100</v>
      </c>
      <c r="R7" s="154">
        <v>519830</v>
      </c>
      <c r="S7" t="s">
        <v>493</v>
      </c>
      <c r="T7" s="157"/>
      <c r="U7" s="157"/>
      <c r="V7" s="157"/>
      <c r="W7" s="157"/>
      <c r="X7" s="157"/>
    </row>
    <row r="8" spans="1:24" ht="15" customHeight="1" x14ac:dyDescent="0.2">
      <c r="A8" t="s">
        <v>265</v>
      </c>
      <c r="B8" s="48" t="s">
        <v>264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11906</v>
      </c>
      <c r="L8" s="49">
        <v>13581</v>
      </c>
      <c r="M8" s="49">
        <v>8560</v>
      </c>
      <c r="N8" s="49"/>
      <c r="O8" s="51" t="s">
        <v>393</v>
      </c>
      <c r="P8" s="49">
        <v>17172</v>
      </c>
      <c r="Q8" s="74">
        <v>23700</v>
      </c>
      <c r="R8" s="154">
        <v>25900</v>
      </c>
      <c r="S8" s="157"/>
      <c r="T8" s="157"/>
      <c r="U8" s="157"/>
      <c r="V8" s="157"/>
      <c r="W8" s="157"/>
      <c r="X8" s="157"/>
    </row>
    <row r="9" spans="1:24" ht="15" customHeight="1" x14ac:dyDescent="0.2">
      <c r="A9" t="s">
        <v>262</v>
      </c>
      <c r="B9" s="48" t="s">
        <v>263</v>
      </c>
      <c r="C9" s="49">
        <v>41168</v>
      </c>
      <c r="D9" s="49">
        <v>32084</v>
      </c>
      <c r="E9" s="49">
        <v>32430</v>
      </c>
      <c r="F9" s="49">
        <v>41906</v>
      </c>
      <c r="G9" s="49">
        <v>51417</v>
      </c>
      <c r="H9" s="49">
        <v>55798</v>
      </c>
      <c r="I9" s="49">
        <v>56524</v>
      </c>
      <c r="J9" s="49">
        <v>53859</v>
      </c>
      <c r="K9" s="49">
        <v>52505</v>
      </c>
      <c r="L9" s="47">
        <v>38982</v>
      </c>
      <c r="M9" s="47">
        <v>54388</v>
      </c>
      <c r="N9" s="49"/>
      <c r="O9" s="48" t="s">
        <v>263</v>
      </c>
      <c r="P9" s="47">
        <v>81525</v>
      </c>
      <c r="Q9" s="72">
        <v>85000</v>
      </c>
      <c r="R9" s="154">
        <v>86947</v>
      </c>
      <c r="S9" s="157"/>
      <c r="T9" s="157"/>
      <c r="U9" s="157"/>
      <c r="V9" s="157"/>
      <c r="W9" s="157"/>
      <c r="X9" s="157"/>
    </row>
    <row r="10" spans="1:24" ht="15" customHeight="1" x14ac:dyDescent="0.2">
      <c r="A10" t="s">
        <v>260</v>
      </c>
      <c r="B10" s="48" t="s">
        <v>261</v>
      </c>
      <c r="C10" s="49">
        <v>2863</v>
      </c>
      <c r="D10" s="49">
        <v>2988</v>
      </c>
      <c r="E10" s="49">
        <v>2887</v>
      </c>
      <c r="F10" s="49">
        <v>3127</v>
      </c>
      <c r="G10" s="49">
        <v>3217</v>
      </c>
      <c r="H10" s="49">
        <v>3257</v>
      </c>
      <c r="I10" s="49">
        <v>1013</v>
      </c>
      <c r="J10" s="49">
        <v>3075</v>
      </c>
      <c r="K10" s="49">
        <v>3126</v>
      </c>
      <c r="L10" s="47">
        <v>2774</v>
      </c>
      <c r="M10" s="47">
        <v>3004</v>
      </c>
      <c r="N10" s="49"/>
      <c r="O10" s="48" t="s">
        <v>261</v>
      </c>
      <c r="P10" s="47">
        <v>3344</v>
      </c>
      <c r="Q10" s="72">
        <v>3650</v>
      </c>
      <c r="R10" s="154">
        <v>3650</v>
      </c>
      <c r="S10" s="25" t="s">
        <v>494</v>
      </c>
      <c r="T10" s="157"/>
      <c r="U10" s="157"/>
      <c r="V10" s="157"/>
      <c r="W10" s="157"/>
      <c r="X10" s="157"/>
    </row>
    <row r="11" spans="1:24" ht="15" customHeight="1" x14ac:dyDescent="0.2">
      <c r="A11" t="s">
        <v>259</v>
      </c>
      <c r="B11" s="48" t="s">
        <v>258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498</v>
      </c>
      <c r="J11" s="46">
        <v>473</v>
      </c>
      <c r="K11" s="46">
        <v>494</v>
      </c>
      <c r="L11" s="46">
        <v>325</v>
      </c>
      <c r="M11" s="46">
        <v>388</v>
      </c>
      <c r="N11" s="46"/>
      <c r="O11" s="48" t="s">
        <v>258</v>
      </c>
      <c r="P11" s="46">
        <v>447</v>
      </c>
      <c r="Q11" s="75">
        <v>650</v>
      </c>
      <c r="R11" s="154">
        <v>669</v>
      </c>
      <c r="S11" s="157"/>
      <c r="T11" s="157"/>
      <c r="U11" s="157"/>
      <c r="V11" s="157"/>
      <c r="W11" s="157"/>
      <c r="X11" s="157"/>
    </row>
    <row r="12" spans="1:24" ht="15" customHeight="1" x14ac:dyDescent="0.2">
      <c r="A12" t="s">
        <v>257</v>
      </c>
      <c r="B12" s="48" t="s">
        <v>256</v>
      </c>
      <c r="C12" s="46">
        <v>275</v>
      </c>
      <c r="D12" s="46">
        <v>2136</v>
      </c>
      <c r="E12" s="46">
        <v>1625</v>
      </c>
      <c r="F12" s="46">
        <v>15343</v>
      </c>
      <c r="G12" s="46">
        <v>2235</v>
      </c>
      <c r="H12" s="46">
        <v>2500</v>
      </c>
      <c r="I12" s="46">
        <v>52000</v>
      </c>
      <c r="J12" s="46">
        <v>5550</v>
      </c>
      <c r="K12" s="46">
        <v>5841</v>
      </c>
      <c r="L12" s="46">
        <v>2000</v>
      </c>
      <c r="M12" s="46">
        <v>1202</v>
      </c>
      <c r="N12" s="46"/>
      <c r="O12" s="48" t="s">
        <v>256</v>
      </c>
      <c r="P12" s="46">
        <v>559</v>
      </c>
      <c r="Q12" s="75">
        <v>1200</v>
      </c>
      <c r="R12" s="154">
        <v>0</v>
      </c>
      <c r="S12" s="157"/>
      <c r="T12" s="157"/>
      <c r="U12" s="157"/>
      <c r="V12" s="157"/>
      <c r="W12" s="157"/>
      <c r="X12" s="157"/>
    </row>
    <row r="13" spans="1:24" ht="15" customHeight="1" x14ac:dyDescent="0.2">
      <c r="A13" t="s">
        <v>253</v>
      </c>
      <c r="B13" s="48" t="s">
        <v>252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>
        <v>0</v>
      </c>
      <c r="J13">
        <v>0</v>
      </c>
      <c r="K13">
        <v>0</v>
      </c>
      <c r="L13" s="45">
        <v>45769</v>
      </c>
      <c r="M13" s="45">
        <v>45619</v>
      </c>
      <c r="N13" s="46"/>
      <c r="O13" s="48" t="s">
        <v>252</v>
      </c>
      <c r="P13" s="45">
        <v>48158</v>
      </c>
      <c r="Q13" s="75">
        <v>35000</v>
      </c>
      <c r="R13" s="154">
        <v>35000</v>
      </c>
      <c r="S13" t="s">
        <v>495</v>
      </c>
      <c r="U13" s="157"/>
      <c r="V13" s="157"/>
      <c r="W13" s="157"/>
      <c r="X13" s="157"/>
    </row>
    <row r="14" spans="1:24" ht="15" customHeight="1" x14ac:dyDescent="0.2">
      <c r="A14" t="s">
        <v>250</v>
      </c>
      <c r="B14" s="48" t="s">
        <v>251</v>
      </c>
      <c r="C14" s="46">
        <v>5311</v>
      </c>
      <c r="D14" s="46">
        <v>12389</v>
      </c>
      <c r="E14" s="46">
        <v>42858</v>
      </c>
      <c r="F14" s="46">
        <v>74902</v>
      </c>
      <c r="G14" s="46">
        <v>56008</v>
      </c>
      <c r="H14" s="46">
        <v>22347</v>
      </c>
      <c r="I14" s="49">
        <v>14591</v>
      </c>
      <c r="J14" s="49">
        <v>7921</v>
      </c>
      <c r="K14" s="49">
        <v>5276</v>
      </c>
      <c r="L14" s="47">
        <v>1642</v>
      </c>
      <c r="M14" s="47">
        <v>1446</v>
      </c>
      <c r="N14" s="46"/>
      <c r="O14" s="48" t="s">
        <v>251</v>
      </c>
      <c r="P14" s="47">
        <v>882</v>
      </c>
      <c r="Q14" s="75">
        <v>385</v>
      </c>
      <c r="R14" s="154">
        <v>450</v>
      </c>
      <c r="S14" t="s">
        <v>496</v>
      </c>
      <c r="U14" s="157"/>
      <c r="V14" s="157"/>
      <c r="W14" s="157"/>
      <c r="X14" s="157"/>
    </row>
    <row r="15" spans="1:24" ht="15" customHeight="1" x14ac:dyDescent="0.2">
      <c r="A15" t="s">
        <v>248</v>
      </c>
      <c r="B15" s="48" t="s">
        <v>249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9">
        <v>0</v>
      </c>
      <c r="J15" s="49">
        <v>0</v>
      </c>
      <c r="K15" s="49">
        <v>639</v>
      </c>
      <c r="L15" s="47">
        <v>208</v>
      </c>
      <c r="M15" s="47">
        <v>183</v>
      </c>
      <c r="N15" s="46"/>
      <c r="O15" s="48" t="s">
        <v>249</v>
      </c>
      <c r="P15" s="47">
        <v>191</v>
      </c>
      <c r="Q15" s="75">
        <v>36</v>
      </c>
      <c r="R15" s="154">
        <v>45</v>
      </c>
      <c r="S15" t="s">
        <v>497</v>
      </c>
      <c r="U15" s="157"/>
      <c r="V15" s="157"/>
      <c r="W15" s="157"/>
      <c r="X15" s="157"/>
    </row>
    <row r="16" spans="1:24" ht="15" customHeight="1" x14ac:dyDescent="0.2">
      <c r="A16" t="s">
        <v>246</v>
      </c>
      <c r="B16" s="48" t="s">
        <v>247</v>
      </c>
      <c r="C16" s="46">
        <v>5128</v>
      </c>
      <c r="D16" s="46">
        <v>1036</v>
      </c>
      <c r="E16" s="46">
        <v>2861</v>
      </c>
      <c r="F16" s="46">
        <v>4169</v>
      </c>
      <c r="G16" s="46">
        <v>11018</v>
      </c>
      <c r="H16" s="46">
        <v>5348</v>
      </c>
      <c r="I16" s="46">
        <v>1891</v>
      </c>
      <c r="J16" s="46">
        <v>2042</v>
      </c>
      <c r="K16" s="46">
        <v>16337</v>
      </c>
      <c r="L16" s="46">
        <v>21</v>
      </c>
      <c r="M16" s="46">
        <v>194</v>
      </c>
      <c r="N16" s="46"/>
      <c r="O16" s="48" t="s">
        <v>247</v>
      </c>
      <c r="P16" s="46">
        <v>10380</v>
      </c>
      <c r="Q16" s="75">
        <v>0</v>
      </c>
      <c r="R16" s="154">
        <v>0</v>
      </c>
      <c r="S16" t="s">
        <v>498</v>
      </c>
      <c r="U16" s="157"/>
      <c r="V16" s="157"/>
      <c r="W16" s="157"/>
      <c r="X16" s="157"/>
    </row>
    <row r="17" spans="1:24" ht="15" customHeight="1" x14ac:dyDescent="0.2">
      <c r="A17" t="s">
        <v>244</v>
      </c>
      <c r="B17" s="48" t="s">
        <v>243</v>
      </c>
      <c r="C17" s="46">
        <v>0</v>
      </c>
      <c r="D17" s="46">
        <v>0</v>
      </c>
      <c r="E17" s="46">
        <v>680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960</v>
      </c>
      <c r="L17" s="46">
        <v>1000</v>
      </c>
      <c r="M17" s="46">
        <v>0</v>
      </c>
      <c r="N17" s="46"/>
      <c r="O17" s="48" t="s">
        <v>243</v>
      </c>
      <c r="P17" s="46">
        <v>0</v>
      </c>
      <c r="Q17" s="75">
        <v>0</v>
      </c>
      <c r="R17" s="154">
        <v>0</v>
      </c>
      <c r="S17" s="157"/>
      <c r="T17" s="157"/>
      <c r="U17" s="157"/>
      <c r="V17" s="157"/>
      <c r="W17" s="157"/>
      <c r="X17" s="157"/>
    </row>
    <row r="18" spans="1:24" ht="15" customHeight="1" x14ac:dyDescent="0.2">
      <c r="A18" t="s">
        <v>242</v>
      </c>
      <c r="B18" s="48" t="s">
        <v>241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/>
      <c r="O18" s="48" t="s">
        <v>241</v>
      </c>
      <c r="P18" s="46">
        <v>0</v>
      </c>
      <c r="Q18" s="75">
        <v>0</v>
      </c>
      <c r="R18" s="154">
        <v>0</v>
      </c>
      <c r="S18" s="157"/>
      <c r="T18" s="157"/>
      <c r="U18" s="157"/>
      <c r="V18" s="157"/>
      <c r="W18" s="157"/>
      <c r="X18" s="157"/>
    </row>
    <row r="19" spans="1:24" ht="15" customHeight="1" x14ac:dyDescent="0.2">
      <c r="A19" t="s">
        <v>239</v>
      </c>
      <c r="B19" s="48" t="s">
        <v>240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91300</v>
      </c>
      <c r="J19" s="46">
        <v>85800</v>
      </c>
      <c r="K19" s="46">
        <v>82100</v>
      </c>
      <c r="L19" s="46">
        <v>66000</v>
      </c>
      <c r="M19" s="46">
        <v>0</v>
      </c>
      <c r="N19" s="46"/>
      <c r="O19" s="51" t="s">
        <v>240</v>
      </c>
      <c r="P19" s="46">
        <v>0</v>
      </c>
      <c r="Q19" s="75">
        <v>0</v>
      </c>
      <c r="R19" s="154">
        <v>0</v>
      </c>
      <c r="S19" s="157"/>
      <c r="T19" s="157"/>
      <c r="U19" s="157"/>
      <c r="V19" s="157"/>
      <c r="W19" s="157"/>
      <c r="X19" s="157"/>
    </row>
    <row r="20" spans="1:24" ht="15" customHeight="1" x14ac:dyDescent="0.2">
      <c r="A20" t="s">
        <v>238</v>
      </c>
      <c r="B20" s="48" t="s">
        <v>237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/>
      <c r="O20" s="48" t="s">
        <v>237</v>
      </c>
      <c r="P20" s="46">
        <v>0</v>
      </c>
      <c r="Q20" s="75">
        <v>0</v>
      </c>
      <c r="R20" s="154">
        <v>0</v>
      </c>
      <c r="S20" s="157"/>
      <c r="T20" s="157"/>
      <c r="U20" s="157"/>
      <c r="V20" s="157"/>
      <c r="W20" s="157"/>
      <c r="X20" s="157"/>
    </row>
    <row r="21" spans="1:24" ht="15" customHeight="1" x14ac:dyDescent="0.2">
      <c r="A21" t="s">
        <v>236</v>
      </c>
      <c r="B21" s="48" t="s">
        <v>235</v>
      </c>
      <c r="C21" s="46">
        <v>21962</v>
      </c>
      <c r="D21" s="46">
        <v>25938</v>
      </c>
      <c r="E21" s="46">
        <v>23175</v>
      </c>
      <c r="F21" s="46">
        <v>23047</v>
      </c>
      <c r="G21" s="46">
        <v>9866</v>
      </c>
      <c r="H21" s="46">
        <v>3373</v>
      </c>
      <c r="I21" s="46">
        <v>3371</v>
      </c>
      <c r="J21" s="46">
        <v>2809</v>
      </c>
      <c r="K21" s="46">
        <v>3376</v>
      </c>
      <c r="L21" s="46">
        <v>3371</v>
      </c>
      <c r="M21" s="46">
        <v>3386</v>
      </c>
      <c r="N21" s="46"/>
      <c r="O21" s="48" t="s">
        <v>235</v>
      </c>
      <c r="P21" s="46">
        <v>3090</v>
      </c>
      <c r="Q21" s="75">
        <v>3300</v>
      </c>
      <c r="R21" s="154">
        <v>3370</v>
      </c>
      <c r="S21" s="157"/>
      <c r="T21" s="157"/>
      <c r="U21" s="157"/>
      <c r="V21" s="157"/>
      <c r="W21" s="157"/>
      <c r="X21" s="157"/>
    </row>
    <row r="22" spans="1:24" ht="15" customHeight="1" x14ac:dyDescent="0.2">
      <c r="A22" t="s">
        <v>233</v>
      </c>
      <c r="B22" s="48" t="s">
        <v>234</v>
      </c>
      <c r="C22" s="46">
        <v>0</v>
      </c>
      <c r="D22" s="46">
        <v>0</v>
      </c>
      <c r="E22" s="46">
        <v>0</v>
      </c>
      <c r="F22" s="46">
        <v>0</v>
      </c>
      <c r="G22" s="46">
        <v>155</v>
      </c>
      <c r="H22" s="46">
        <v>0</v>
      </c>
      <c r="I22" s="49">
        <v>0</v>
      </c>
      <c r="J22" s="49">
        <v>480</v>
      </c>
      <c r="K22" s="49">
        <v>436</v>
      </c>
      <c r="L22" s="47">
        <v>338</v>
      </c>
      <c r="M22" s="50">
        <v>167</v>
      </c>
      <c r="N22" s="46"/>
      <c r="O22" s="48" t="s">
        <v>234</v>
      </c>
      <c r="P22" s="50">
        <v>15</v>
      </c>
      <c r="Q22" s="75">
        <v>0</v>
      </c>
      <c r="R22" s="154">
        <v>0</v>
      </c>
      <c r="S22" t="s">
        <v>499</v>
      </c>
      <c r="T22" s="157"/>
      <c r="U22" s="157"/>
      <c r="V22" s="157"/>
      <c r="W22" s="157"/>
      <c r="X22" s="157"/>
    </row>
    <row r="23" spans="1:24" ht="15" customHeight="1" x14ac:dyDescent="0.2">
      <c r="A23" t="s">
        <v>232</v>
      </c>
      <c r="B23" s="48" t="s">
        <v>231</v>
      </c>
      <c r="C23" s="46">
        <v>0</v>
      </c>
      <c r="D23" s="46">
        <v>0</v>
      </c>
      <c r="E23" s="46">
        <v>0</v>
      </c>
      <c r="F23" s="46">
        <v>0</v>
      </c>
      <c r="G23" s="46">
        <v>11405</v>
      </c>
      <c r="H23" s="46">
        <v>3805</v>
      </c>
      <c r="I23" s="46">
        <v>400</v>
      </c>
      <c r="J23" s="46">
        <v>9175</v>
      </c>
      <c r="K23" s="46">
        <v>325</v>
      </c>
      <c r="L23" s="46">
        <v>25</v>
      </c>
      <c r="M23" s="46">
        <v>460</v>
      </c>
      <c r="N23" s="46"/>
      <c r="O23" s="48" t="s">
        <v>231</v>
      </c>
      <c r="P23" s="46">
        <v>0</v>
      </c>
      <c r="Q23" s="75">
        <v>0</v>
      </c>
      <c r="R23" s="156">
        <v>0</v>
      </c>
      <c r="S23" t="s">
        <v>500</v>
      </c>
      <c r="T23" s="157"/>
      <c r="U23" s="157"/>
      <c r="V23" s="157"/>
      <c r="W23" s="157"/>
      <c r="X23" s="157"/>
    </row>
    <row r="24" spans="1:24" ht="15" customHeight="1" x14ac:dyDescent="0.2">
      <c r="A24" t="s">
        <v>230</v>
      </c>
      <c r="B24" s="48" t="s">
        <v>229</v>
      </c>
      <c r="C24" s="49">
        <v>22181</v>
      </c>
      <c r="D24" s="49">
        <v>17330</v>
      </c>
      <c r="E24" s="49">
        <v>30652</v>
      </c>
      <c r="F24" s="49">
        <v>31491</v>
      </c>
      <c r="G24" s="49">
        <v>30084</v>
      </c>
      <c r="H24" s="49">
        <v>38399</v>
      </c>
      <c r="I24" s="49">
        <v>38022</v>
      </c>
      <c r="J24" s="49">
        <v>35626</v>
      </c>
      <c r="K24" s="49">
        <v>36003</v>
      </c>
      <c r="L24" s="47">
        <v>49129</v>
      </c>
      <c r="M24" s="47">
        <v>56636</v>
      </c>
      <c r="N24" s="49"/>
      <c r="O24" s="48" t="s">
        <v>229</v>
      </c>
      <c r="P24" s="47">
        <v>31309</v>
      </c>
      <c r="Q24" s="72">
        <v>45000</v>
      </c>
      <c r="R24" s="154">
        <v>40000</v>
      </c>
      <c r="S24" t="s">
        <v>501</v>
      </c>
      <c r="T24" s="157"/>
      <c r="U24" s="157"/>
      <c r="V24" s="157"/>
      <c r="W24" s="157"/>
      <c r="X24" s="157"/>
    </row>
    <row r="25" spans="1:24" ht="15" customHeight="1" x14ac:dyDescent="0.2">
      <c r="A25" t="s">
        <v>228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7"/>
      <c r="M25" s="47"/>
      <c r="N25" s="49"/>
      <c r="O25" s="48" t="s">
        <v>227</v>
      </c>
      <c r="P25" s="47"/>
      <c r="Q25" s="72">
        <v>3000</v>
      </c>
      <c r="R25" s="154">
        <v>1000</v>
      </c>
      <c r="S25" t="s">
        <v>502</v>
      </c>
      <c r="T25" s="157"/>
      <c r="U25" s="157"/>
      <c r="V25" s="157"/>
      <c r="W25" s="157"/>
      <c r="X25" s="157"/>
    </row>
    <row r="26" spans="1:24" ht="15" customHeight="1" x14ac:dyDescent="0.2">
      <c r="A26" t="s">
        <v>226</v>
      </c>
      <c r="B26" s="48" t="s">
        <v>225</v>
      </c>
      <c r="C26" s="46">
        <v>0</v>
      </c>
      <c r="D26" s="46">
        <v>0</v>
      </c>
      <c r="E26" s="46">
        <v>0</v>
      </c>
      <c r="F26" s="46">
        <v>26867</v>
      </c>
      <c r="G26" s="46">
        <v>37325</v>
      </c>
      <c r="H26" s="46">
        <v>41278</v>
      </c>
      <c r="I26" s="46">
        <v>36210</v>
      </c>
      <c r="J26" s="46">
        <v>37793</v>
      </c>
      <c r="K26" s="46">
        <v>38015</v>
      </c>
      <c r="L26" s="46">
        <v>23395</v>
      </c>
      <c r="M26" s="46">
        <v>7995</v>
      </c>
      <c r="N26" s="46"/>
      <c r="O26" s="48" t="s">
        <v>225</v>
      </c>
      <c r="P26" s="46">
        <v>9053</v>
      </c>
      <c r="Q26" s="75">
        <v>6300</v>
      </c>
      <c r="R26" s="154">
        <v>3740</v>
      </c>
      <c r="S26" t="s">
        <v>503</v>
      </c>
      <c r="T26" s="157"/>
      <c r="U26" s="157"/>
      <c r="V26" s="157"/>
      <c r="W26" s="157"/>
      <c r="X26" s="157"/>
    </row>
    <row r="27" spans="1:24" ht="15" customHeight="1" x14ac:dyDescent="0.2">
      <c r="A27" t="s">
        <v>222</v>
      </c>
      <c r="B27" s="48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8" t="s">
        <v>221</v>
      </c>
      <c r="P27" s="46"/>
      <c r="Q27" s="75">
        <v>2000</v>
      </c>
      <c r="R27" s="154">
        <v>1050</v>
      </c>
      <c r="S27" t="s">
        <v>504</v>
      </c>
      <c r="T27" s="157"/>
      <c r="U27" s="157"/>
      <c r="V27" s="157"/>
      <c r="W27" s="157"/>
      <c r="X27" s="157"/>
    </row>
    <row r="28" spans="1:24" ht="15" customHeight="1" x14ac:dyDescent="0.2">
      <c r="A28" t="s">
        <v>224</v>
      </c>
      <c r="B28" s="4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8" t="s">
        <v>223</v>
      </c>
      <c r="P28" s="46"/>
      <c r="Q28" s="75">
        <v>1000</v>
      </c>
      <c r="R28" s="154">
        <v>1200</v>
      </c>
      <c r="S28" t="s">
        <v>505</v>
      </c>
      <c r="T28" s="157"/>
      <c r="U28" s="157"/>
      <c r="V28" s="157"/>
      <c r="W28" s="157"/>
      <c r="X28" s="157"/>
    </row>
    <row r="29" spans="1:24" ht="15" customHeight="1" x14ac:dyDescent="0.2">
      <c r="A29" t="s">
        <v>219</v>
      </c>
      <c r="B29" s="48" t="s">
        <v>220</v>
      </c>
      <c r="C29" s="46">
        <v>47718</v>
      </c>
      <c r="D29" s="46">
        <v>41753</v>
      </c>
      <c r="E29" s="46">
        <v>40943</v>
      </c>
      <c r="F29" s="46">
        <v>41075</v>
      </c>
      <c r="G29" s="46">
        <v>45980</v>
      </c>
      <c r="H29" s="46">
        <v>41788</v>
      </c>
      <c r="I29" s="49">
        <v>37137</v>
      </c>
      <c r="J29" s="49">
        <v>37136</v>
      </c>
      <c r="K29" s="49">
        <v>38372</v>
      </c>
      <c r="L29" s="47">
        <v>38545</v>
      </c>
      <c r="M29" s="47">
        <v>39050</v>
      </c>
      <c r="N29" s="46"/>
      <c r="O29" s="48" t="s">
        <v>220</v>
      </c>
      <c r="P29" s="47">
        <v>39442</v>
      </c>
      <c r="Q29" s="75">
        <v>45000</v>
      </c>
      <c r="R29" s="154">
        <v>45000</v>
      </c>
      <c r="T29" s="157"/>
      <c r="U29" s="157"/>
      <c r="V29" s="157"/>
      <c r="W29" s="157"/>
      <c r="X29" s="157"/>
    </row>
    <row r="30" spans="1:24" ht="15" customHeight="1" x14ac:dyDescent="0.2">
      <c r="A30" t="s">
        <v>218</v>
      </c>
      <c r="B30" s="48"/>
      <c r="C30" s="46"/>
      <c r="D30" s="46"/>
      <c r="E30" s="46"/>
      <c r="F30" s="46"/>
      <c r="G30" s="46"/>
      <c r="H30" s="46"/>
      <c r="I30" s="49"/>
      <c r="J30" s="49"/>
      <c r="K30" s="49"/>
      <c r="L30" s="47"/>
      <c r="M30" s="47"/>
      <c r="N30" s="46"/>
      <c r="O30" s="48" t="s">
        <v>217</v>
      </c>
      <c r="P30" s="47"/>
      <c r="Q30" s="75">
        <v>0</v>
      </c>
      <c r="R30" s="154">
        <v>0</v>
      </c>
      <c r="T30" s="157"/>
      <c r="U30" s="157"/>
      <c r="V30" s="157"/>
      <c r="W30" s="157"/>
      <c r="X30" s="157"/>
    </row>
    <row r="31" spans="1:24" ht="15" customHeight="1" x14ac:dyDescent="0.2">
      <c r="A31" t="s">
        <v>216</v>
      </c>
      <c r="B31" s="48"/>
      <c r="C31" s="46"/>
      <c r="D31" s="46"/>
      <c r="E31" s="46"/>
      <c r="F31" s="46"/>
      <c r="G31" s="46"/>
      <c r="H31" s="46"/>
      <c r="I31" s="49"/>
      <c r="J31" s="49"/>
      <c r="K31" s="49"/>
      <c r="L31" s="47"/>
      <c r="M31" s="47"/>
      <c r="N31" s="46"/>
      <c r="O31" s="48" t="s">
        <v>215</v>
      </c>
      <c r="P31" s="47"/>
      <c r="Q31" s="75">
        <v>174000</v>
      </c>
      <c r="R31" s="154">
        <v>0</v>
      </c>
      <c r="S31" s="157"/>
      <c r="T31" s="157"/>
      <c r="U31" s="157"/>
      <c r="V31" s="157"/>
      <c r="W31" s="157"/>
      <c r="X31" s="157"/>
    </row>
    <row r="32" spans="1:24" ht="15" customHeight="1" thickBot="1" x14ac:dyDescent="0.25">
      <c r="A32" t="s">
        <v>254</v>
      </c>
      <c r="B32" s="48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8" t="s">
        <v>255</v>
      </c>
      <c r="P32" s="46"/>
      <c r="Q32" s="75">
        <v>0</v>
      </c>
      <c r="R32" s="155">
        <v>0</v>
      </c>
      <c r="S32" s="157"/>
      <c r="T32" s="157"/>
      <c r="U32" s="157"/>
      <c r="V32" s="157"/>
      <c r="W32" s="157"/>
      <c r="X32" s="157"/>
    </row>
    <row r="33" spans="2:18" ht="15" customHeight="1" thickBot="1" x14ac:dyDescent="0.25">
      <c r="B33" s="44" t="s">
        <v>214</v>
      </c>
      <c r="C33" s="43">
        <f t="shared" ref="C33:M33" si="0">SUM(C4:C29)</f>
        <v>938997</v>
      </c>
      <c r="D33" s="43">
        <f t="shared" si="0"/>
        <v>999137</v>
      </c>
      <c r="E33" s="43">
        <f t="shared" si="0"/>
        <v>1094744</v>
      </c>
      <c r="F33" s="43">
        <f t="shared" si="0"/>
        <v>1407829</v>
      </c>
      <c r="G33" s="43">
        <f t="shared" si="0"/>
        <v>1444469</v>
      </c>
      <c r="H33" s="43">
        <f t="shared" si="0"/>
        <v>1382667</v>
      </c>
      <c r="I33" s="43">
        <f t="shared" si="0"/>
        <v>1487988</v>
      </c>
      <c r="J33" s="42">
        <f t="shared" si="0"/>
        <v>1435665</v>
      </c>
      <c r="K33" s="42">
        <f t="shared" si="0"/>
        <v>1470592</v>
      </c>
      <c r="L33" s="42">
        <f t="shared" si="0"/>
        <v>1482808</v>
      </c>
      <c r="M33" s="42">
        <f t="shared" si="0"/>
        <v>1520174</v>
      </c>
      <c r="N33" s="39"/>
      <c r="O33" s="41" t="s">
        <v>214</v>
      </c>
      <c r="P33" s="40">
        <f>SUM(P4:P29)</f>
        <v>1554032</v>
      </c>
      <c r="Q33" s="76">
        <f>SUM(Q4:Q32)</f>
        <v>2073321</v>
      </c>
      <c r="R33" s="117">
        <f>SUM(R4:R32)</f>
        <v>2017851</v>
      </c>
    </row>
    <row r="34" spans="2:18" ht="13.5" thickTop="1" x14ac:dyDescent="0.2">
      <c r="R34" s="34"/>
    </row>
    <row r="35" spans="2:18" x14ac:dyDescent="0.2">
      <c r="R35" s="99"/>
    </row>
  </sheetData>
  <mergeCells count="3">
    <mergeCell ref="Q2:Q3"/>
    <mergeCell ref="R2:R3"/>
    <mergeCell ref="S2:X3"/>
  </mergeCells>
  <pageMargins left="0.75" right="0.25" top="0.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A19B6-DE8A-439B-8B74-EE7046AB33D4}">
  <sheetPr>
    <pageSetUpPr fitToPage="1"/>
  </sheetPr>
  <dimension ref="A1:W32"/>
  <sheetViews>
    <sheetView workbookViewId="0">
      <selection activeCell="R6" sqref="R6"/>
    </sheetView>
  </sheetViews>
  <sheetFormatPr defaultRowHeight="12.75" x14ac:dyDescent="0.2"/>
  <cols>
    <col min="1" max="1" width="20.7109375" customWidth="1"/>
    <col min="2" max="2" width="26.7109375" customWidth="1"/>
    <col min="3" max="9" width="15.7109375" hidden="1" customWidth="1"/>
    <col min="10" max="10" width="4.7109375" customWidth="1"/>
    <col min="11" max="15" width="15.7109375" hidden="1" customWidth="1"/>
    <col min="16" max="17" width="13.28515625" customWidth="1"/>
    <col min="219" max="219" width="20.7109375" customWidth="1"/>
    <col min="220" max="220" width="26.7109375" customWidth="1"/>
    <col min="221" max="227" width="0" hidden="1" customWidth="1"/>
    <col min="228" max="228" width="4.7109375" customWidth="1"/>
    <col min="229" max="233" width="0" hidden="1" customWidth="1"/>
    <col min="234" max="238" width="11.7109375" customWidth="1"/>
    <col min="239" max="239" width="4.7109375" customWidth="1"/>
    <col min="240" max="240" width="14.7109375" customWidth="1"/>
    <col min="241" max="241" width="30.7109375" customWidth="1"/>
    <col min="475" max="475" width="20.7109375" customWidth="1"/>
    <col min="476" max="476" width="26.7109375" customWidth="1"/>
    <col min="477" max="483" width="0" hidden="1" customWidth="1"/>
    <col min="484" max="484" width="4.7109375" customWidth="1"/>
    <col min="485" max="489" width="0" hidden="1" customWidth="1"/>
    <col min="490" max="494" width="11.7109375" customWidth="1"/>
    <col min="495" max="495" width="4.7109375" customWidth="1"/>
    <col min="496" max="496" width="14.7109375" customWidth="1"/>
    <col min="497" max="497" width="30.7109375" customWidth="1"/>
    <col min="731" max="731" width="20.7109375" customWidth="1"/>
    <col min="732" max="732" width="26.7109375" customWidth="1"/>
    <col min="733" max="739" width="0" hidden="1" customWidth="1"/>
    <col min="740" max="740" width="4.7109375" customWidth="1"/>
    <col min="741" max="745" width="0" hidden="1" customWidth="1"/>
    <col min="746" max="750" width="11.7109375" customWidth="1"/>
    <col min="751" max="751" width="4.7109375" customWidth="1"/>
    <col min="752" max="752" width="14.7109375" customWidth="1"/>
    <col min="753" max="753" width="30.7109375" customWidth="1"/>
    <col min="987" max="987" width="20.7109375" customWidth="1"/>
    <col min="988" max="988" width="26.7109375" customWidth="1"/>
    <col min="989" max="995" width="0" hidden="1" customWidth="1"/>
    <col min="996" max="996" width="4.7109375" customWidth="1"/>
    <col min="997" max="1001" width="0" hidden="1" customWidth="1"/>
    <col min="1002" max="1006" width="11.7109375" customWidth="1"/>
    <col min="1007" max="1007" width="4.7109375" customWidth="1"/>
    <col min="1008" max="1008" width="14.7109375" customWidth="1"/>
    <col min="1009" max="1009" width="30.7109375" customWidth="1"/>
    <col min="1243" max="1243" width="20.7109375" customWidth="1"/>
    <col min="1244" max="1244" width="26.7109375" customWidth="1"/>
    <col min="1245" max="1251" width="0" hidden="1" customWidth="1"/>
    <col min="1252" max="1252" width="4.7109375" customWidth="1"/>
    <col min="1253" max="1257" width="0" hidden="1" customWidth="1"/>
    <col min="1258" max="1262" width="11.7109375" customWidth="1"/>
    <col min="1263" max="1263" width="4.7109375" customWidth="1"/>
    <col min="1264" max="1264" width="14.7109375" customWidth="1"/>
    <col min="1265" max="1265" width="30.7109375" customWidth="1"/>
    <col min="1499" max="1499" width="20.7109375" customWidth="1"/>
    <col min="1500" max="1500" width="26.7109375" customWidth="1"/>
    <col min="1501" max="1507" width="0" hidden="1" customWidth="1"/>
    <col min="1508" max="1508" width="4.7109375" customWidth="1"/>
    <col min="1509" max="1513" width="0" hidden="1" customWidth="1"/>
    <col min="1514" max="1518" width="11.7109375" customWidth="1"/>
    <col min="1519" max="1519" width="4.7109375" customWidth="1"/>
    <col min="1520" max="1520" width="14.7109375" customWidth="1"/>
    <col min="1521" max="1521" width="30.7109375" customWidth="1"/>
    <col min="1755" max="1755" width="20.7109375" customWidth="1"/>
    <col min="1756" max="1756" width="26.7109375" customWidth="1"/>
    <col min="1757" max="1763" width="0" hidden="1" customWidth="1"/>
    <col min="1764" max="1764" width="4.7109375" customWidth="1"/>
    <col min="1765" max="1769" width="0" hidden="1" customWidth="1"/>
    <col min="1770" max="1774" width="11.7109375" customWidth="1"/>
    <col min="1775" max="1775" width="4.7109375" customWidth="1"/>
    <col min="1776" max="1776" width="14.7109375" customWidth="1"/>
    <col min="1777" max="1777" width="30.7109375" customWidth="1"/>
    <col min="2011" max="2011" width="20.7109375" customWidth="1"/>
    <col min="2012" max="2012" width="26.7109375" customWidth="1"/>
    <col min="2013" max="2019" width="0" hidden="1" customWidth="1"/>
    <col min="2020" max="2020" width="4.7109375" customWidth="1"/>
    <col min="2021" max="2025" width="0" hidden="1" customWidth="1"/>
    <col min="2026" max="2030" width="11.7109375" customWidth="1"/>
    <col min="2031" max="2031" width="4.7109375" customWidth="1"/>
    <col min="2032" max="2032" width="14.7109375" customWidth="1"/>
    <col min="2033" max="2033" width="30.7109375" customWidth="1"/>
    <col min="2267" max="2267" width="20.7109375" customWidth="1"/>
    <col min="2268" max="2268" width="26.7109375" customWidth="1"/>
    <col min="2269" max="2275" width="0" hidden="1" customWidth="1"/>
    <col min="2276" max="2276" width="4.7109375" customWidth="1"/>
    <col min="2277" max="2281" width="0" hidden="1" customWidth="1"/>
    <col min="2282" max="2286" width="11.7109375" customWidth="1"/>
    <col min="2287" max="2287" width="4.7109375" customWidth="1"/>
    <col min="2288" max="2288" width="14.7109375" customWidth="1"/>
    <col min="2289" max="2289" width="30.7109375" customWidth="1"/>
    <col min="2523" max="2523" width="20.7109375" customWidth="1"/>
    <col min="2524" max="2524" width="26.7109375" customWidth="1"/>
    <col min="2525" max="2531" width="0" hidden="1" customWidth="1"/>
    <col min="2532" max="2532" width="4.7109375" customWidth="1"/>
    <col min="2533" max="2537" width="0" hidden="1" customWidth="1"/>
    <col min="2538" max="2542" width="11.7109375" customWidth="1"/>
    <col min="2543" max="2543" width="4.7109375" customWidth="1"/>
    <col min="2544" max="2544" width="14.7109375" customWidth="1"/>
    <col min="2545" max="2545" width="30.7109375" customWidth="1"/>
    <col min="2779" max="2779" width="20.7109375" customWidth="1"/>
    <col min="2780" max="2780" width="26.7109375" customWidth="1"/>
    <col min="2781" max="2787" width="0" hidden="1" customWidth="1"/>
    <col min="2788" max="2788" width="4.7109375" customWidth="1"/>
    <col min="2789" max="2793" width="0" hidden="1" customWidth="1"/>
    <col min="2794" max="2798" width="11.7109375" customWidth="1"/>
    <col min="2799" max="2799" width="4.7109375" customWidth="1"/>
    <col min="2800" max="2800" width="14.7109375" customWidth="1"/>
    <col min="2801" max="2801" width="30.7109375" customWidth="1"/>
    <col min="3035" max="3035" width="20.7109375" customWidth="1"/>
    <col min="3036" max="3036" width="26.7109375" customWidth="1"/>
    <col min="3037" max="3043" width="0" hidden="1" customWidth="1"/>
    <col min="3044" max="3044" width="4.7109375" customWidth="1"/>
    <col min="3045" max="3049" width="0" hidden="1" customWidth="1"/>
    <col min="3050" max="3054" width="11.7109375" customWidth="1"/>
    <col min="3055" max="3055" width="4.7109375" customWidth="1"/>
    <col min="3056" max="3056" width="14.7109375" customWidth="1"/>
    <col min="3057" max="3057" width="30.7109375" customWidth="1"/>
    <col min="3291" max="3291" width="20.7109375" customWidth="1"/>
    <col min="3292" max="3292" width="26.7109375" customWidth="1"/>
    <col min="3293" max="3299" width="0" hidden="1" customWidth="1"/>
    <col min="3300" max="3300" width="4.7109375" customWidth="1"/>
    <col min="3301" max="3305" width="0" hidden="1" customWidth="1"/>
    <col min="3306" max="3310" width="11.7109375" customWidth="1"/>
    <col min="3311" max="3311" width="4.7109375" customWidth="1"/>
    <col min="3312" max="3312" width="14.7109375" customWidth="1"/>
    <col min="3313" max="3313" width="30.7109375" customWidth="1"/>
    <col min="3547" max="3547" width="20.7109375" customWidth="1"/>
    <col min="3548" max="3548" width="26.7109375" customWidth="1"/>
    <col min="3549" max="3555" width="0" hidden="1" customWidth="1"/>
    <col min="3556" max="3556" width="4.7109375" customWidth="1"/>
    <col min="3557" max="3561" width="0" hidden="1" customWidth="1"/>
    <col min="3562" max="3566" width="11.7109375" customWidth="1"/>
    <col min="3567" max="3567" width="4.7109375" customWidth="1"/>
    <col min="3568" max="3568" width="14.7109375" customWidth="1"/>
    <col min="3569" max="3569" width="30.7109375" customWidth="1"/>
    <col min="3803" max="3803" width="20.7109375" customWidth="1"/>
    <col min="3804" max="3804" width="26.7109375" customWidth="1"/>
    <col min="3805" max="3811" width="0" hidden="1" customWidth="1"/>
    <col min="3812" max="3812" width="4.7109375" customWidth="1"/>
    <col min="3813" max="3817" width="0" hidden="1" customWidth="1"/>
    <col min="3818" max="3822" width="11.7109375" customWidth="1"/>
    <col min="3823" max="3823" width="4.7109375" customWidth="1"/>
    <col min="3824" max="3824" width="14.7109375" customWidth="1"/>
    <col min="3825" max="3825" width="30.7109375" customWidth="1"/>
    <col min="4059" max="4059" width="20.7109375" customWidth="1"/>
    <col min="4060" max="4060" width="26.7109375" customWidth="1"/>
    <col min="4061" max="4067" width="0" hidden="1" customWidth="1"/>
    <col min="4068" max="4068" width="4.7109375" customWidth="1"/>
    <col min="4069" max="4073" width="0" hidden="1" customWidth="1"/>
    <col min="4074" max="4078" width="11.7109375" customWidth="1"/>
    <col min="4079" max="4079" width="4.7109375" customWidth="1"/>
    <col min="4080" max="4080" width="14.7109375" customWidth="1"/>
    <col min="4081" max="4081" width="30.7109375" customWidth="1"/>
    <col min="4315" max="4315" width="20.7109375" customWidth="1"/>
    <col min="4316" max="4316" width="26.7109375" customWidth="1"/>
    <col min="4317" max="4323" width="0" hidden="1" customWidth="1"/>
    <col min="4324" max="4324" width="4.7109375" customWidth="1"/>
    <col min="4325" max="4329" width="0" hidden="1" customWidth="1"/>
    <col min="4330" max="4334" width="11.7109375" customWidth="1"/>
    <col min="4335" max="4335" width="4.7109375" customWidth="1"/>
    <col min="4336" max="4336" width="14.7109375" customWidth="1"/>
    <col min="4337" max="4337" width="30.7109375" customWidth="1"/>
    <col min="4571" max="4571" width="20.7109375" customWidth="1"/>
    <col min="4572" max="4572" width="26.7109375" customWidth="1"/>
    <col min="4573" max="4579" width="0" hidden="1" customWidth="1"/>
    <col min="4580" max="4580" width="4.7109375" customWidth="1"/>
    <col min="4581" max="4585" width="0" hidden="1" customWidth="1"/>
    <col min="4586" max="4590" width="11.7109375" customWidth="1"/>
    <col min="4591" max="4591" width="4.7109375" customWidth="1"/>
    <col min="4592" max="4592" width="14.7109375" customWidth="1"/>
    <col min="4593" max="4593" width="30.7109375" customWidth="1"/>
    <col min="4827" max="4827" width="20.7109375" customWidth="1"/>
    <col min="4828" max="4828" width="26.7109375" customWidth="1"/>
    <col min="4829" max="4835" width="0" hidden="1" customWidth="1"/>
    <col min="4836" max="4836" width="4.7109375" customWidth="1"/>
    <col min="4837" max="4841" width="0" hidden="1" customWidth="1"/>
    <col min="4842" max="4846" width="11.7109375" customWidth="1"/>
    <col min="4847" max="4847" width="4.7109375" customWidth="1"/>
    <col min="4848" max="4848" width="14.7109375" customWidth="1"/>
    <col min="4849" max="4849" width="30.7109375" customWidth="1"/>
    <col min="5083" max="5083" width="20.7109375" customWidth="1"/>
    <col min="5084" max="5084" width="26.7109375" customWidth="1"/>
    <col min="5085" max="5091" width="0" hidden="1" customWidth="1"/>
    <col min="5092" max="5092" width="4.7109375" customWidth="1"/>
    <col min="5093" max="5097" width="0" hidden="1" customWidth="1"/>
    <col min="5098" max="5102" width="11.7109375" customWidth="1"/>
    <col min="5103" max="5103" width="4.7109375" customWidth="1"/>
    <col min="5104" max="5104" width="14.7109375" customWidth="1"/>
    <col min="5105" max="5105" width="30.7109375" customWidth="1"/>
    <col min="5339" max="5339" width="20.7109375" customWidth="1"/>
    <col min="5340" max="5340" width="26.7109375" customWidth="1"/>
    <col min="5341" max="5347" width="0" hidden="1" customWidth="1"/>
    <col min="5348" max="5348" width="4.7109375" customWidth="1"/>
    <col min="5349" max="5353" width="0" hidden="1" customWidth="1"/>
    <col min="5354" max="5358" width="11.7109375" customWidth="1"/>
    <col min="5359" max="5359" width="4.7109375" customWidth="1"/>
    <col min="5360" max="5360" width="14.7109375" customWidth="1"/>
    <col min="5361" max="5361" width="30.7109375" customWidth="1"/>
    <col min="5595" max="5595" width="20.7109375" customWidth="1"/>
    <col min="5596" max="5596" width="26.7109375" customWidth="1"/>
    <col min="5597" max="5603" width="0" hidden="1" customWidth="1"/>
    <col min="5604" max="5604" width="4.7109375" customWidth="1"/>
    <col min="5605" max="5609" width="0" hidden="1" customWidth="1"/>
    <col min="5610" max="5614" width="11.7109375" customWidth="1"/>
    <col min="5615" max="5615" width="4.7109375" customWidth="1"/>
    <col min="5616" max="5616" width="14.7109375" customWidth="1"/>
    <col min="5617" max="5617" width="30.7109375" customWidth="1"/>
    <col min="5851" max="5851" width="20.7109375" customWidth="1"/>
    <col min="5852" max="5852" width="26.7109375" customWidth="1"/>
    <col min="5853" max="5859" width="0" hidden="1" customWidth="1"/>
    <col min="5860" max="5860" width="4.7109375" customWidth="1"/>
    <col min="5861" max="5865" width="0" hidden="1" customWidth="1"/>
    <col min="5866" max="5870" width="11.7109375" customWidth="1"/>
    <col min="5871" max="5871" width="4.7109375" customWidth="1"/>
    <col min="5872" max="5872" width="14.7109375" customWidth="1"/>
    <col min="5873" max="5873" width="30.7109375" customWidth="1"/>
    <col min="6107" max="6107" width="20.7109375" customWidth="1"/>
    <col min="6108" max="6108" width="26.7109375" customWidth="1"/>
    <col min="6109" max="6115" width="0" hidden="1" customWidth="1"/>
    <col min="6116" max="6116" width="4.7109375" customWidth="1"/>
    <col min="6117" max="6121" width="0" hidden="1" customWidth="1"/>
    <col min="6122" max="6126" width="11.7109375" customWidth="1"/>
    <col min="6127" max="6127" width="4.7109375" customWidth="1"/>
    <col min="6128" max="6128" width="14.7109375" customWidth="1"/>
    <col min="6129" max="6129" width="30.7109375" customWidth="1"/>
    <col min="6363" max="6363" width="20.7109375" customWidth="1"/>
    <col min="6364" max="6364" width="26.7109375" customWidth="1"/>
    <col min="6365" max="6371" width="0" hidden="1" customWidth="1"/>
    <col min="6372" max="6372" width="4.7109375" customWidth="1"/>
    <col min="6373" max="6377" width="0" hidden="1" customWidth="1"/>
    <col min="6378" max="6382" width="11.7109375" customWidth="1"/>
    <col min="6383" max="6383" width="4.7109375" customWidth="1"/>
    <col min="6384" max="6384" width="14.7109375" customWidth="1"/>
    <col min="6385" max="6385" width="30.7109375" customWidth="1"/>
    <col min="6619" max="6619" width="20.7109375" customWidth="1"/>
    <col min="6620" max="6620" width="26.7109375" customWidth="1"/>
    <col min="6621" max="6627" width="0" hidden="1" customWidth="1"/>
    <col min="6628" max="6628" width="4.7109375" customWidth="1"/>
    <col min="6629" max="6633" width="0" hidden="1" customWidth="1"/>
    <col min="6634" max="6638" width="11.7109375" customWidth="1"/>
    <col min="6639" max="6639" width="4.7109375" customWidth="1"/>
    <col min="6640" max="6640" width="14.7109375" customWidth="1"/>
    <col min="6641" max="6641" width="30.7109375" customWidth="1"/>
    <col min="6875" max="6875" width="20.7109375" customWidth="1"/>
    <col min="6876" max="6876" width="26.7109375" customWidth="1"/>
    <col min="6877" max="6883" width="0" hidden="1" customWidth="1"/>
    <col min="6884" max="6884" width="4.7109375" customWidth="1"/>
    <col min="6885" max="6889" width="0" hidden="1" customWidth="1"/>
    <col min="6890" max="6894" width="11.7109375" customWidth="1"/>
    <col min="6895" max="6895" width="4.7109375" customWidth="1"/>
    <col min="6896" max="6896" width="14.7109375" customWidth="1"/>
    <col min="6897" max="6897" width="30.7109375" customWidth="1"/>
    <col min="7131" max="7131" width="20.7109375" customWidth="1"/>
    <col min="7132" max="7132" width="26.7109375" customWidth="1"/>
    <col min="7133" max="7139" width="0" hidden="1" customWidth="1"/>
    <col min="7140" max="7140" width="4.7109375" customWidth="1"/>
    <col min="7141" max="7145" width="0" hidden="1" customWidth="1"/>
    <col min="7146" max="7150" width="11.7109375" customWidth="1"/>
    <col min="7151" max="7151" width="4.7109375" customWidth="1"/>
    <col min="7152" max="7152" width="14.7109375" customWidth="1"/>
    <col min="7153" max="7153" width="30.7109375" customWidth="1"/>
    <col min="7387" max="7387" width="20.7109375" customWidth="1"/>
    <col min="7388" max="7388" width="26.7109375" customWidth="1"/>
    <col min="7389" max="7395" width="0" hidden="1" customWidth="1"/>
    <col min="7396" max="7396" width="4.7109375" customWidth="1"/>
    <col min="7397" max="7401" width="0" hidden="1" customWidth="1"/>
    <col min="7402" max="7406" width="11.7109375" customWidth="1"/>
    <col min="7407" max="7407" width="4.7109375" customWidth="1"/>
    <col min="7408" max="7408" width="14.7109375" customWidth="1"/>
    <col min="7409" max="7409" width="30.7109375" customWidth="1"/>
    <col min="7643" max="7643" width="20.7109375" customWidth="1"/>
    <col min="7644" max="7644" width="26.7109375" customWidth="1"/>
    <col min="7645" max="7651" width="0" hidden="1" customWidth="1"/>
    <col min="7652" max="7652" width="4.7109375" customWidth="1"/>
    <col min="7653" max="7657" width="0" hidden="1" customWidth="1"/>
    <col min="7658" max="7662" width="11.7109375" customWidth="1"/>
    <col min="7663" max="7663" width="4.7109375" customWidth="1"/>
    <col min="7664" max="7664" width="14.7109375" customWidth="1"/>
    <col min="7665" max="7665" width="30.7109375" customWidth="1"/>
    <col min="7899" max="7899" width="20.7109375" customWidth="1"/>
    <col min="7900" max="7900" width="26.7109375" customWidth="1"/>
    <col min="7901" max="7907" width="0" hidden="1" customWidth="1"/>
    <col min="7908" max="7908" width="4.7109375" customWidth="1"/>
    <col min="7909" max="7913" width="0" hidden="1" customWidth="1"/>
    <col min="7914" max="7918" width="11.7109375" customWidth="1"/>
    <col min="7919" max="7919" width="4.7109375" customWidth="1"/>
    <col min="7920" max="7920" width="14.7109375" customWidth="1"/>
    <col min="7921" max="7921" width="30.7109375" customWidth="1"/>
    <col min="8155" max="8155" width="20.7109375" customWidth="1"/>
    <col min="8156" max="8156" width="26.7109375" customWidth="1"/>
    <col min="8157" max="8163" width="0" hidden="1" customWidth="1"/>
    <col min="8164" max="8164" width="4.7109375" customWidth="1"/>
    <col min="8165" max="8169" width="0" hidden="1" customWidth="1"/>
    <col min="8170" max="8174" width="11.7109375" customWidth="1"/>
    <col min="8175" max="8175" width="4.7109375" customWidth="1"/>
    <col min="8176" max="8176" width="14.7109375" customWidth="1"/>
    <col min="8177" max="8177" width="30.7109375" customWidth="1"/>
    <col min="8411" max="8411" width="20.7109375" customWidth="1"/>
    <col min="8412" max="8412" width="26.7109375" customWidth="1"/>
    <col min="8413" max="8419" width="0" hidden="1" customWidth="1"/>
    <col min="8420" max="8420" width="4.7109375" customWidth="1"/>
    <col min="8421" max="8425" width="0" hidden="1" customWidth="1"/>
    <col min="8426" max="8430" width="11.7109375" customWidth="1"/>
    <col min="8431" max="8431" width="4.7109375" customWidth="1"/>
    <col min="8432" max="8432" width="14.7109375" customWidth="1"/>
    <col min="8433" max="8433" width="30.7109375" customWidth="1"/>
    <col min="8667" max="8667" width="20.7109375" customWidth="1"/>
    <col min="8668" max="8668" width="26.7109375" customWidth="1"/>
    <col min="8669" max="8675" width="0" hidden="1" customWidth="1"/>
    <col min="8676" max="8676" width="4.7109375" customWidth="1"/>
    <col min="8677" max="8681" width="0" hidden="1" customWidth="1"/>
    <col min="8682" max="8686" width="11.7109375" customWidth="1"/>
    <col min="8687" max="8687" width="4.7109375" customWidth="1"/>
    <col min="8688" max="8688" width="14.7109375" customWidth="1"/>
    <col min="8689" max="8689" width="30.7109375" customWidth="1"/>
    <col min="8923" max="8923" width="20.7109375" customWidth="1"/>
    <col min="8924" max="8924" width="26.7109375" customWidth="1"/>
    <col min="8925" max="8931" width="0" hidden="1" customWidth="1"/>
    <col min="8932" max="8932" width="4.7109375" customWidth="1"/>
    <col min="8933" max="8937" width="0" hidden="1" customWidth="1"/>
    <col min="8938" max="8942" width="11.7109375" customWidth="1"/>
    <col min="8943" max="8943" width="4.7109375" customWidth="1"/>
    <col min="8944" max="8944" width="14.7109375" customWidth="1"/>
    <col min="8945" max="8945" width="30.7109375" customWidth="1"/>
    <col min="9179" max="9179" width="20.7109375" customWidth="1"/>
    <col min="9180" max="9180" width="26.7109375" customWidth="1"/>
    <col min="9181" max="9187" width="0" hidden="1" customWidth="1"/>
    <col min="9188" max="9188" width="4.7109375" customWidth="1"/>
    <col min="9189" max="9193" width="0" hidden="1" customWidth="1"/>
    <col min="9194" max="9198" width="11.7109375" customWidth="1"/>
    <col min="9199" max="9199" width="4.7109375" customWidth="1"/>
    <col min="9200" max="9200" width="14.7109375" customWidth="1"/>
    <col min="9201" max="9201" width="30.7109375" customWidth="1"/>
    <col min="9435" max="9435" width="20.7109375" customWidth="1"/>
    <col min="9436" max="9436" width="26.7109375" customWidth="1"/>
    <col min="9437" max="9443" width="0" hidden="1" customWidth="1"/>
    <col min="9444" max="9444" width="4.7109375" customWidth="1"/>
    <col min="9445" max="9449" width="0" hidden="1" customWidth="1"/>
    <col min="9450" max="9454" width="11.7109375" customWidth="1"/>
    <col min="9455" max="9455" width="4.7109375" customWidth="1"/>
    <col min="9456" max="9456" width="14.7109375" customWidth="1"/>
    <col min="9457" max="9457" width="30.7109375" customWidth="1"/>
    <col min="9691" max="9691" width="20.7109375" customWidth="1"/>
    <col min="9692" max="9692" width="26.7109375" customWidth="1"/>
    <col min="9693" max="9699" width="0" hidden="1" customWidth="1"/>
    <col min="9700" max="9700" width="4.7109375" customWidth="1"/>
    <col min="9701" max="9705" width="0" hidden="1" customWidth="1"/>
    <col min="9706" max="9710" width="11.7109375" customWidth="1"/>
    <col min="9711" max="9711" width="4.7109375" customWidth="1"/>
    <col min="9712" max="9712" width="14.7109375" customWidth="1"/>
    <col min="9713" max="9713" width="30.7109375" customWidth="1"/>
    <col min="9947" max="9947" width="20.7109375" customWidth="1"/>
    <col min="9948" max="9948" width="26.7109375" customWidth="1"/>
    <col min="9949" max="9955" width="0" hidden="1" customWidth="1"/>
    <col min="9956" max="9956" width="4.7109375" customWidth="1"/>
    <col min="9957" max="9961" width="0" hidden="1" customWidth="1"/>
    <col min="9962" max="9966" width="11.7109375" customWidth="1"/>
    <col min="9967" max="9967" width="4.7109375" customWidth="1"/>
    <col min="9968" max="9968" width="14.7109375" customWidth="1"/>
    <col min="9969" max="9969" width="30.7109375" customWidth="1"/>
    <col min="10203" max="10203" width="20.7109375" customWidth="1"/>
    <col min="10204" max="10204" width="26.7109375" customWidth="1"/>
    <col min="10205" max="10211" width="0" hidden="1" customWidth="1"/>
    <col min="10212" max="10212" width="4.7109375" customWidth="1"/>
    <col min="10213" max="10217" width="0" hidden="1" customWidth="1"/>
    <col min="10218" max="10222" width="11.7109375" customWidth="1"/>
    <col min="10223" max="10223" width="4.7109375" customWidth="1"/>
    <col min="10224" max="10224" width="14.7109375" customWidth="1"/>
    <col min="10225" max="10225" width="30.7109375" customWidth="1"/>
    <col min="10459" max="10459" width="20.7109375" customWidth="1"/>
    <col min="10460" max="10460" width="26.7109375" customWidth="1"/>
    <col min="10461" max="10467" width="0" hidden="1" customWidth="1"/>
    <col min="10468" max="10468" width="4.7109375" customWidth="1"/>
    <col min="10469" max="10473" width="0" hidden="1" customWidth="1"/>
    <col min="10474" max="10478" width="11.7109375" customWidth="1"/>
    <col min="10479" max="10479" width="4.7109375" customWidth="1"/>
    <col min="10480" max="10480" width="14.7109375" customWidth="1"/>
    <col min="10481" max="10481" width="30.7109375" customWidth="1"/>
    <col min="10715" max="10715" width="20.7109375" customWidth="1"/>
    <col min="10716" max="10716" width="26.7109375" customWidth="1"/>
    <col min="10717" max="10723" width="0" hidden="1" customWidth="1"/>
    <col min="10724" max="10724" width="4.7109375" customWidth="1"/>
    <col min="10725" max="10729" width="0" hidden="1" customWidth="1"/>
    <col min="10730" max="10734" width="11.7109375" customWidth="1"/>
    <col min="10735" max="10735" width="4.7109375" customWidth="1"/>
    <col min="10736" max="10736" width="14.7109375" customWidth="1"/>
    <col min="10737" max="10737" width="30.7109375" customWidth="1"/>
    <col min="10971" max="10971" width="20.7109375" customWidth="1"/>
    <col min="10972" max="10972" width="26.7109375" customWidth="1"/>
    <col min="10973" max="10979" width="0" hidden="1" customWidth="1"/>
    <col min="10980" max="10980" width="4.7109375" customWidth="1"/>
    <col min="10981" max="10985" width="0" hidden="1" customWidth="1"/>
    <col min="10986" max="10990" width="11.7109375" customWidth="1"/>
    <col min="10991" max="10991" width="4.7109375" customWidth="1"/>
    <col min="10992" max="10992" width="14.7109375" customWidth="1"/>
    <col min="10993" max="10993" width="30.7109375" customWidth="1"/>
    <col min="11227" max="11227" width="20.7109375" customWidth="1"/>
    <col min="11228" max="11228" width="26.7109375" customWidth="1"/>
    <col min="11229" max="11235" width="0" hidden="1" customWidth="1"/>
    <col min="11236" max="11236" width="4.7109375" customWidth="1"/>
    <col min="11237" max="11241" width="0" hidden="1" customWidth="1"/>
    <col min="11242" max="11246" width="11.7109375" customWidth="1"/>
    <col min="11247" max="11247" width="4.7109375" customWidth="1"/>
    <col min="11248" max="11248" width="14.7109375" customWidth="1"/>
    <col min="11249" max="11249" width="30.7109375" customWidth="1"/>
    <col min="11483" max="11483" width="20.7109375" customWidth="1"/>
    <col min="11484" max="11484" width="26.7109375" customWidth="1"/>
    <col min="11485" max="11491" width="0" hidden="1" customWidth="1"/>
    <col min="11492" max="11492" width="4.7109375" customWidth="1"/>
    <col min="11493" max="11497" width="0" hidden="1" customWidth="1"/>
    <col min="11498" max="11502" width="11.7109375" customWidth="1"/>
    <col min="11503" max="11503" width="4.7109375" customWidth="1"/>
    <col min="11504" max="11504" width="14.7109375" customWidth="1"/>
    <col min="11505" max="11505" width="30.7109375" customWidth="1"/>
    <col min="11739" max="11739" width="20.7109375" customWidth="1"/>
    <col min="11740" max="11740" width="26.7109375" customWidth="1"/>
    <col min="11741" max="11747" width="0" hidden="1" customWidth="1"/>
    <col min="11748" max="11748" width="4.7109375" customWidth="1"/>
    <col min="11749" max="11753" width="0" hidden="1" customWidth="1"/>
    <col min="11754" max="11758" width="11.7109375" customWidth="1"/>
    <col min="11759" max="11759" width="4.7109375" customWidth="1"/>
    <col min="11760" max="11760" width="14.7109375" customWidth="1"/>
    <col min="11761" max="11761" width="30.7109375" customWidth="1"/>
    <col min="11995" max="11995" width="20.7109375" customWidth="1"/>
    <col min="11996" max="11996" width="26.7109375" customWidth="1"/>
    <col min="11997" max="12003" width="0" hidden="1" customWidth="1"/>
    <col min="12004" max="12004" width="4.7109375" customWidth="1"/>
    <col min="12005" max="12009" width="0" hidden="1" customWidth="1"/>
    <col min="12010" max="12014" width="11.7109375" customWidth="1"/>
    <col min="12015" max="12015" width="4.7109375" customWidth="1"/>
    <col min="12016" max="12016" width="14.7109375" customWidth="1"/>
    <col min="12017" max="12017" width="30.7109375" customWidth="1"/>
    <col min="12251" max="12251" width="20.7109375" customWidth="1"/>
    <col min="12252" max="12252" width="26.7109375" customWidth="1"/>
    <col min="12253" max="12259" width="0" hidden="1" customWidth="1"/>
    <col min="12260" max="12260" width="4.7109375" customWidth="1"/>
    <col min="12261" max="12265" width="0" hidden="1" customWidth="1"/>
    <col min="12266" max="12270" width="11.7109375" customWidth="1"/>
    <col min="12271" max="12271" width="4.7109375" customWidth="1"/>
    <col min="12272" max="12272" width="14.7109375" customWidth="1"/>
    <col min="12273" max="12273" width="30.7109375" customWidth="1"/>
    <col min="12507" max="12507" width="20.7109375" customWidth="1"/>
    <col min="12508" max="12508" width="26.7109375" customWidth="1"/>
    <col min="12509" max="12515" width="0" hidden="1" customWidth="1"/>
    <col min="12516" max="12516" width="4.7109375" customWidth="1"/>
    <col min="12517" max="12521" width="0" hidden="1" customWidth="1"/>
    <col min="12522" max="12526" width="11.7109375" customWidth="1"/>
    <col min="12527" max="12527" width="4.7109375" customWidth="1"/>
    <col min="12528" max="12528" width="14.7109375" customWidth="1"/>
    <col min="12529" max="12529" width="30.7109375" customWidth="1"/>
    <col min="12763" max="12763" width="20.7109375" customWidth="1"/>
    <col min="12764" max="12764" width="26.7109375" customWidth="1"/>
    <col min="12765" max="12771" width="0" hidden="1" customWidth="1"/>
    <col min="12772" max="12772" width="4.7109375" customWidth="1"/>
    <col min="12773" max="12777" width="0" hidden="1" customWidth="1"/>
    <col min="12778" max="12782" width="11.7109375" customWidth="1"/>
    <col min="12783" max="12783" width="4.7109375" customWidth="1"/>
    <col min="12784" max="12784" width="14.7109375" customWidth="1"/>
    <col min="12785" max="12785" width="30.7109375" customWidth="1"/>
    <col min="13019" max="13019" width="20.7109375" customWidth="1"/>
    <col min="13020" max="13020" width="26.7109375" customWidth="1"/>
    <col min="13021" max="13027" width="0" hidden="1" customWidth="1"/>
    <col min="13028" max="13028" width="4.7109375" customWidth="1"/>
    <col min="13029" max="13033" width="0" hidden="1" customWidth="1"/>
    <col min="13034" max="13038" width="11.7109375" customWidth="1"/>
    <col min="13039" max="13039" width="4.7109375" customWidth="1"/>
    <col min="13040" max="13040" width="14.7109375" customWidth="1"/>
    <col min="13041" max="13041" width="30.7109375" customWidth="1"/>
    <col min="13275" max="13275" width="20.7109375" customWidth="1"/>
    <col min="13276" max="13276" width="26.7109375" customWidth="1"/>
    <col min="13277" max="13283" width="0" hidden="1" customWidth="1"/>
    <col min="13284" max="13284" width="4.7109375" customWidth="1"/>
    <col min="13285" max="13289" width="0" hidden="1" customWidth="1"/>
    <col min="13290" max="13294" width="11.7109375" customWidth="1"/>
    <col min="13295" max="13295" width="4.7109375" customWidth="1"/>
    <col min="13296" max="13296" width="14.7109375" customWidth="1"/>
    <col min="13297" max="13297" width="30.7109375" customWidth="1"/>
    <col min="13531" max="13531" width="20.7109375" customWidth="1"/>
    <col min="13532" max="13532" width="26.7109375" customWidth="1"/>
    <col min="13533" max="13539" width="0" hidden="1" customWidth="1"/>
    <col min="13540" max="13540" width="4.7109375" customWidth="1"/>
    <col min="13541" max="13545" width="0" hidden="1" customWidth="1"/>
    <col min="13546" max="13550" width="11.7109375" customWidth="1"/>
    <col min="13551" max="13551" width="4.7109375" customWidth="1"/>
    <col min="13552" max="13552" width="14.7109375" customWidth="1"/>
    <col min="13553" max="13553" width="30.7109375" customWidth="1"/>
    <col min="13787" max="13787" width="20.7109375" customWidth="1"/>
    <col min="13788" max="13788" width="26.7109375" customWidth="1"/>
    <col min="13789" max="13795" width="0" hidden="1" customWidth="1"/>
    <col min="13796" max="13796" width="4.7109375" customWidth="1"/>
    <col min="13797" max="13801" width="0" hidden="1" customWidth="1"/>
    <col min="13802" max="13806" width="11.7109375" customWidth="1"/>
    <col min="13807" max="13807" width="4.7109375" customWidth="1"/>
    <col min="13808" max="13808" width="14.7109375" customWidth="1"/>
    <col min="13809" max="13809" width="30.7109375" customWidth="1"/>
    <col min="14043" max="14043" width="20.7109375" customWidth="1"/>
    <col min="14044" max="14044" width="26.7109375" customWidth="1"/>
    <col min="14045" max="14051" width="0" hidden="1" customWidth="1"/>
    <col min="14052" max="14052" width="4.7109375" customWidth="1"/>
    <col min="14053" max="14057" width="0" hidden="1" customWidth="1"/>
    <col min="14058" max="14062" width="11.7109375" customWidth="1"/>
    <col min="14063" max="14063" width="4.7109375" customWidth="1"/>
    <col min="14064" max="14064" width="14.7109375" customWidth="1"/>
    <col min="14065" max="14065" width="30.7109375" customWidth="1"/>
    <col min="14299" max="14299" width="20.7109375" customWidth="1"/>
    <col min="14300" max="14300" width="26.7109375" customWidth="1"/>
    <col min="14301" max="14307" width="0" hidden="1" customWidth="1"/>
    <col min="14308" max="14308" width="4.7109375" customWidth="1"/>
    <col min="14309" max="14313" width="0" hidden="1" customWidth="1"/>
    <col min="14314" max="14318" width="11.7109375" customWidth="1"/>
    <col min="14319" max="14319" width="4.7109375" customWidth="1"/>
    <col min="14320" max="14320" width="14.7109375" customWidth="1"/>
    <col min="14321" max="14321" width="30.7109375" customWidth="1"/>
    <col min="14555" max="14555" width="20.7109375" customWidth="1"/>
    <col min="14556" max="14556" width="26.7109375" customWidth="1"/>
    <col min="14557" max="14563" width="0" hidden="1" customWidth="1"/>
    <col min="14564" max="14564" width="4.7109375" customWidth="1"/>
    <col min="14565" max="14569" width="0" hidden="1" customWidth="1"/>
    <col min="14570" max="14574" width="11.7109375" customWidth="1"/>
    <col min="14575" max="14575" width="4.7109375" customWidth="1"/>
    <col min="14576" max="14576" width="14.7109375" customWidth="1"/>
    <col min="14577" max="14577" width="30.7109375" customWidth="1"/>
    <col min="14811" max="14811" width="20.7109375" customWidth="1"/>
    <col min="14812" max="14812" width="26.7109375" customWidth="1"/>
    <col min="14813" max="14819" width="0" hidden="1" customWidth="1"/>
    <col min="14820" max="14820" width="4.7109375" customWidth="1"/>
    <col min="14821" max="14825" width="0" hidden="1" customWidth="1"/>
    <col min="14826" max="14830" width="11.7109375" customWidth="1"/>
    <col min="14831" max="14831" width="4.7109375" customWidth="1"/>
    <col min="14832" max="14832" width="14.7109375" customWidth="1"/>
    <col min="14833" max="14833" width="30.7109375" customWidth="1"/>
    <col min="15067" max="15067" width="20.7109375" customWidth="1"/>
    <col min="15068" max="15068" width="26.7109375" customWidth="1"/>
    <col min="15069" max="15075" width="0" hidden="1" customWidth="1"/>
    <col min="15076" max="15076" width="4.7109375" customWidth="1"/>
    <col min="15077" max="15081" width="0" hidden="1" customWidth="1"/>
    <col min="15082" max="15086" width="11.7109375" customWidth="1"/>
    <col min="15087" max="15087" width="4.7109375" customWidth="1"/>
    <col min="15088" max="15088" width="14.7109375" customWidth="1"/>
    <col min="15089" max="15089" width="30.7109375" customWidth="1"/>
    <col min="15323" max="15323" width="20.7109375" customWidth="1"/>
    <col min="15324" max="15324" width="26.7109375" customWidth="1"/>
    <col min="15325" max="15331" width="0" hidden="1" customWidth="1"/>
    <col min="15332" max="15332" width="4.7109375" customWidth="1"/>
    <col min="15333" max="15337" width="0" hidden="1" customWidth="1"/>
    <col min="15338" max="15342" width="11.7109375" customWidth="1"/>
    <col min="15343" max="15343" width="4.7109375" customWidth="1"/>
    <col min="15344" max="15344" width="14.7109375" customWidth="1"/>
    <col min="15345" max="15345" width="30.7109375" customWidth="1"/>
    <col min="15579" max="15579" width="20.7109375" customWidth="1"/>
    <col min="15580" max="15580" width="26.7109375" customWidth="1"/>
    <col min="15581" max="15587" width="0" hidden="1" customWidth="1"/>
    <col min="15588" max="15588" width="4.7109375" customWidth="1"/>
    <col min="15589" max="15593" width="0" hidden="1" customWidth="1"/>
    <col min="15594" max="15598" width="11.7109375" customWidth="1"/>
    <col min="15599" max="15599" width="4.7109375" customWidth="1"/>
    <col min="15600" max="15600" width="14.7109375" customWidth="1"/>
    <col min="15601" max="15601" width="30.7109375" customWidth="1"/>
    <col min="15835" max="15835" width="20.7109375" customWidth="1"/>
    <col min="15836" max="15836" width="26.7109375" customWidth="1"/>
    <col min="15837" max="15843" width="0" hidden="1" customWidth="1"/>
    <col min="15844" max="15844" width="4.7109375" customWidth="1"/>
    <col min="15845" max="15849" width="0" hidden="1" customWidth="1"/>
    <col min="15850" max="15854" width="11.7109375" customWidth="1"/>
    <col min="15855" max="15855" width="4.7109375" customWidth="1"/>
    <col min="15856" max="15856" width="14.7109375" customWidth="1"/>
    <col min="15857" max="15857" width="30.7109375" customWidth="1"/>
    <col min="16091" max="16091" width="20.7109375" customWidth="1"/>
    <col min="16092" max="16092" width="26.7109375" customWidth="1"/>
    <col min="16093" max="16099" width="0" hidden="1" customWidth="1"/>
    <col min="16100" max="16100" width="4.7109375" customWidth="1"/>
    <col min="16101" max="16105" width="0" hidden="1" customWidth="1"/>
    <col min="16106" max="16110" width="11.7109375" customWidth="1"/>
    <col min="16111" max="16111" width="4.7109375" customWidth="1"/>
    <col min="16112" max="16112" width="14.7109375" customWidth="1"/>
    <col min="16113" max="16113" width="30.7109375" customWidth="1"/>
  </cols>
  <sheetData>
    <row r="1" spans="1:23" ht="13.5" thickBot="1" x14ac:dyDescent="0.25">
      <c r="A1" s="18" t="s">
        <v>290</v>
      </c>
    </row>
    <row r="2" spans="1:23" ht="12.75" customHeight="1" x14ac:dyDescent="0.2">
      <c r="A2" s="18" t="s">
        <v>288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64" t="s">
        <v>434</v>
      </c>
      <c r="Q2" s="158" t="s">
        <v>435</v>
      </c>
    </row>
    <row r="3" spans="1:23" ht="24.75" thickBot="1" x14ac:dyDescent="0.25">
      <c r="A3" s="71" t="s">
        <v>287</v>
      </c>
      <c r="B3" s="71" t="s">
        <v>275</v>
      </c>
      <c r="C3" s="53" t="s">
        <v>286</v>
      </c>
      <c r="D3" s="53" t="s">
        <v>285</v>
      </c>
      <c r="E3" s="53" t="s">
        <v>284</v>
      </c>
      <c r="F3" s="53" t="s">
        <v>283</v>
      </c>
      <c r="G3" s="53" t="s">
        <v>282</v>
      </c>
      <c r="H3" s="53" t="s">
        <v>281</v>
      </c>
      <c r="I3" s="53" t="s">
        <v>280</v>
      </c>
      <c r="J3" s="53"/>
      <c r="K3" s="53" t="s">
        <v>279</v>
      </c>
      <c r="L3" s="53" t="s">
        <v>278</v>
      </c>
      <c r="M3" s="53" t="s">
        <v>277</v>
      </c>
      <c r="N3" s="53" t="s">
        <v>276</v>
      </c>
      <c r="O3" s="53" t="s">
        <v>274</v>
      </c>
      <c r="P3" s="165"/>
      <c r="Q3" s="166"/>
    </row>
    <row r="4" spans="1:23" ht="13.5" thickTop="1" x14ac:dyDescent="0.2">
      <c r="A4" s="56" t="s">
        <v>291</v>
      </c>
      <c r="B4" s="48" t="s">
        <v>292</v>
      </c>
      <c r="C4" s="49">
        <v>11608</v>
      </c>
      <c r="D4" s="49">
        <v>13266</v>
      </c>
      <c r="E4" s="49">
        <v>11798</v>
      </c>
      <c r="F4" s="49">
        <v>14978</v>
      </c>
      <c r="G4" s="49">
        <v>13948</v>
      </c>
      <c r="H4" s="49">
        <v>17276</v>
      </c>
      <c r="I4" s="49">
        <v>13702</v>
      </c>
      <c r="J4" s="49"/>
      <c r="K4" s="49">
        <v>15536</v>
      </c>
      <c r="L4" s="49">
        <v>16446</v>
      </c>
      <c r="M4" s="49">
        <v>23618</v>
      </c>
      <c r="N4" s="49">
        <v>20682</v>
      </c>
      <c r="O4" s="49">
        <v>19999</v>
      </c>
      <c r="P4" s="78">
        <v>20250</v>
      </c>
      <c r="Q4" s="118">
        <v>22800</v>
      </c>
      <c r="R4" s="157"/>
      <c r="S4" s="157"/>
      <c r="T4" s="157"/>
      <c r="U4" s="157"/>
      <c r="V4" s="157"/>
      <c r="W4" s="157"/>
    </row>
    <row r="5" spans="1:23" x14ac:dyDescent="0.2">
      <c r="A5" s="56" t="s">
        <v>293</v>
      </c>
      <c r="B5" s="48" t="s">
        <v>294</v>
      </c>
      <c r="C5" s="49">
        <v>207775</v>
      </c>
      <c r="D5" s="49">
        <v>184729</v>
      </c>
      <c r="E5" s="49">
        <v>228105</v>
      </c>
      <c r="F5" s="49">
        <v>207619</v>
      </c>
      <c r="G5" s="49">
        <v>256790</v>
      </c>
      <c r="H5" s="49">
        <v>266872</v>
      </c>
      <c r="I5" s="49">
        <v>261156</v>
      </c>
      <c r="J5" s="49"/>
      <c r="K5" s="49">
        <v>257219</v>
      </c>
      <c r="L5" s="49">
        <v>119619</v>
      </c>
      <c r="M5" s="49">
        <v>105499</v>
      </c>
      <c r="N5" s="49">
        <v>145933</v>
      </c>
      <c r="O5" s="49">
        <v>129613</v>
      </c>
      <c r="P5" s="78">
        <v>140400</v>
      </c>
      <c r="Q5" s="119">
        <v>172000</v>
      </c>
      <c r="R5" s="175" t="s">
        <v>530</v>
      </c>
      <c r="S5" s="157"/>
      <c r="T5" s="157"/>
      <c r="U5" s="157"/>
      <c r="V5" s="157"/>
      <c r="W5" s="157"/>
    </row>
    <row r="6" spans="1:23" x14ac:dyDescent="0.2">
      <c r="A6" s="56" t="s">
        <v>295</v>
      </c>
      <c r="B6" s="48" t="s">
        <v>296</v>
      </c>
      <c r="C6" s="49"/>
      <c r="D6" s="49"/>
      <c r="E6" s="49"/>
      <c r="F6" s="49"/>
      <c r="G6" s="49"/>
      <c r="H6" s="49">
        <v>0</v>
      </c>
      <c r="I6" s="49">
        <v>0</v>
      </c>
      <c r="J6" s="49"/>
      <c r="K6" s="49">
        <v>0</v>
      </c>
      <c r="L6" s="49">
        <v>137269</v>
      </c>
      <c r="M6" s="49">
        <v>167817</v>
      </c>
      <c r="N6" s="49">
        <v>161753</v>
      </c>
      <c r="O6" s="49">
        <v>163842</v>
      </c>
      <c r="P6" s="78">
        <v>168000</v>
      </c>
      <c r="Q6" s="119">
        <v>170000</v>
      </c>
      <c r="R6" s="157"/>
      <c r="S6" s="157"/>
      <c r="T6" s="157"/>
      <c r="U6" s="157"/>
      <c r="V6" s="157"/>
      <c r="W6" s="157"/>
    </row>
    <row r="7" spans="1:23" x14ac:dyDescent="0.2">
      <c r="A7" s="56" t="s">
        <v>297</v>
      </c>
      <c r="B7" s="48" t="s">
        <v>298</v>
      </c>
      <c r="C7" s="49"/>
      <c r="D7" s="49"/>
      <c r="E7" s="49"/>
      <c r="F7" s="49"/>
      <c r="G7" s="49"/>
      <c r="H7" s="49"/>
      <c r="I7" s="49"/>
      <c r="J7" s="49"/>
      <c r="K7" s="49">
        <v>0</v>
      </c>
      <c r="L7" s="49">
        <v>0</v>
      </c>
      <c r="M7" s="49">
        <v>0</v>
      </c>
      <c r="N7" s="49">
        <v>0</v>
      </c>
      <c r="O7" s="49">
        <v>1077</v>
      </c>
      <c r="P7" s="78">
        <v>1000</v>
      </c>
      <c r="Q7" s="119">
        <v>1100</v>
      </c>
      <c r="R7" s="157"/>
      <c r="S7" s="157"/>
      <c r="T7" s="157"/>
      <c r="U7" s="157"/>
      <c r="V7" s="157"/>
      <c r="W7" s="157"/>
    </row>
    <row r="8" spans="1:23" x14ac:dyDescent="0.2">
      <c r="A8" s="56" t="s">
        <v>299</v>
      </c>
      <c r="B8" s="48" t="s">
        <v>300</v>
      </c>
      <c r="C8" s="49">
        <v>3800</v>
      </c>
      <c r="D8" s="49">
        <v>0</v>
      </c>
      <c r="E8" s="49">
        <v>3400</v>
      </c>
      <c r="F8" s="49">
        <v>2750</v>
      </c>
      <c r="G8" s="49">
        <v>1500</v>
      </c>
      <c r="H8" s="49">
        <v>2900</v>
      </c>
      <c r="I8" s="49">
        <v>4350</v>
      </c>
      <c r="J8" s="49"/>
      <c r="K8" s="49">
        <v>1950</v>
      </c>
      <c r="L8" s="49">
        <v>1850</v>
      </c>
      <c r="M8" s="49">
        <v>2025</v>
      </c>
      <c r="N8" s="49">
        <v>3800</v>
      </c>
      <c r="O8" s="49">
        <v>1900</v>
      </c>
      <c r="P8" s="78">
        <v>0</v>
      </c>
      <c r="Q8" s="119">
        <v>5000</v>
      </c>
      <c r="R8" s="157"/>
      <c r="S8" s="157"/>
      <c r="T8" s="157"/>
      <c r="U8" s="157"/>
      <c r="V8" s="157"/>
      <c r="W8" s="157"/>
    </row>
    <row r="9" spans="1:23" x14ac:dyDescent="0.2">
      <c r="A9" s="56" t="s">
        <v>301</v>
      </c>
      <c r="B9" s="48" t="s">
        <v>302</v>
      </c>
      <c r="C9" s="49"/>
      <c r="D9" s="49"/>
      <c r="E9" s="49"/>
      <c r="F9" s="49"/>
      <c r="G9" s="49"/>
      <c r="H9" s="49">
        <v>0</v>
      </c>
      <c r="I9" s="49">
        <v>0</v>
      </c>
      <c r="J9" s="49"/>
      <c r="K9" s="49">
        <v>575</v>
      </c>
      <c r="L9" s="49">
        <v>2202</v>
      </c>
      <c r="M9" s="49">
        <v>900</v>
      </c>
      <c r="N9" s="49">
        <v>700</v>
      </c>
      <c r="O9" s="49">
        <v>825</v>
      </c>
      <c r="P9" s="78">
        <v>750</v>
      </c>
      <c r="Q9" s="119">
        <v>600</v>
      </c>
      <c r="R9" s="157"/>
      <c r="S9" s="157"/>
      <c r="T9" s="157"/>
      <c r="U9" s="157"/>
      <c r="V9" s="157"/>
      <c r="W9" s="157"/>
    </row>
    <row r="10" spans="1:23" x14ac:dyDescent="0.2">
      <c r="A10" s="57" t="s">
        <v>303</v>
      </c>
      <c r="B10" s="51" t="s">
        <v>304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8">
        <v>26500</v>
      </c>
      <c r="Q10" s="119">
        <v>26000</v>
      </c>
      <c r="R10" s="157"/>
      <c r="S10" s="157"/>
      <c r="T10" s="157"/>
      <c r="U10" s="157"/>
      <c r="V10" s="157"/>
      <c r="W10" s="157"/>
    </row>
    <row r="11" spans="1:23" x14ac:dyDescent="0.2">
      <c r="A11" s="56" t="s">
        <v>305</v>
      </c>
      <c r="B11" s="48" t="s">
        <v>251</v>
      </c>
      <c r="C11" s="49">
        <v>1379</v>
      </c>
      <c r="D11" s="49">
        <v>2992</v>
      </c>
      <c r="E11" s="49">
        <v>5926</v>
      </c>
      <c r="F11" s="49">
        <v>7809</v>
      </c>
      <c r="G11" s="49">
        <v>6771</v>
      </c>
      <c r="H11" s="49">
        <v>2916</v>
      </c>
      <c r="I11" s="49">
        <v>1128</v>
      </c>
      <c r="J11" s="49"/>
      <c r="K11" s="49">
        <v>1085</v>
      </c>
      <c r="L11" s="49">
        <v>600</v>
      </c>
      <c r="M11" s="49">
        <v>231</v>
      </c>
      <c r="N11" s="49">
        <v>102</v>
      </c>
      <c r="O11" s="49">
        <v>75</v>
      </c>
      <c r="P11" s="78">
        <v>34</v>
      </c>
      <c r="Q11" s="119">
        <v>50</v>
      </c>
      <c r="R11" s="157"/>
      <c r="S11" s="157"/>
      <c r="T11" s="157"/>
      <c r="U11" s="157"/>
      <c r="V11" s="157"/>
      <c r="W11" s="157"/>
    </row>
    <row r="12" spans="1:23" x14ac:dyDescent="0.2">
      <c r="A12" s="56" t="s">
        <v>306</v>
      </c>
      <c r="B12" s="48" t="s">
        <v>245</v>
      </c>
      <c r="C12" s="49">
        <v>566</v>
      </c>
      <c r="D12" s="49">
        <v>1066</v>
      </c>
      <c r="E12" s="49">
        <v>0</v>
      </c>
      <c r="F12" s="49">
        <v>1009</v>
      </c>
      <c r="G12" s="49">
        <v>2258</v>
      </c>
      <c r="H12" s="49">
        <v>9677</v>
      </c>
      <c r="I12" s="49">
        <v>245</v>
      </c>
      <c r="J12" s="49"/>
      <c r="K12" s="49">
        <v>35373</v>
      </c>
      <c r="L12" s="49">
        <v>-53330</v>
      </c>
      <c r="M12" s="49">
        <v>-20372</v>
      </c>
      <c r="N12" s="49">
        <v>352</v>
      </c>
      <c r="O12" s="49">
        <v>753</v>
      </c>
      <c r="P12" s="78">
        <v>0</v>
      </c>
      <c r="Q12" s="119">
        <v>0</v>
      </c>
      <c r="R12" s="157"/>
      <c r="S12" s="157"/>
      <c r="T12" s="157"/>
      <c r="U12" s="157"/>
      <c r="V12" s="157"/>
      <c r="W12" s="157"/>
    </row>
    <row r="13" spans="1:23" x14ac:dyDescent="0.2">
      <c r="A13" s="56" t="s">
        <v>307</v>
      </c>
      <c r="B13" s="48" t="s">
        <v>308</v>
      </c>
      <c r="C13" s="49"/>
      <c r="D13" s="49"/>
      <c r="E13" s="49"/>
      <c r="F13" s="49"/>
      <c r="G13" s="49"/>
      <c r="H13" s="49">
        <v>0</v>
      </c>
      <c r="I13" s="49">
        <v>0</v>
      </c>
      <c r="J13" s="49"/>
      <c r="K13" s="49">
        <v>2452</v>
      </c>
      <c r="L13" s="49">
        <v>2307</v>
      </c>
      <c r="M13" s="49">
        <v>2225</v>
      </c>
      <c r="N13" s="49">
        <v>2140</v>
      </c>
      <c r="O13" s="49">
        <v>2383</v>
      </c>
      <c r="P13" s="78">
        <v>2800</v>
      </c>
      <c r="Q13" s="119">
        <v>3335</v>
      </c>
      <c r="R13" s="157"/>
      <c r="S13" s="157"/>
      <c r="T13" s="157"/>
      <c r="U13" s="157"/>
      <c r="V13" s="157"/>
      <c r="W13" s="157"/>
    </row>
    <row r="14" spans="1:23" ht="13.5" thickBot="1" x14ac:dyDescent="0.25">
      <c r="A14" s="56" t="s">
        <v>309</v>
      </c>
      <c r="B14" s="48" t="s">
        <v>310</v>
      </c>
      <c r="C14" s="58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60">
        <v>9734</v>
      </c>
      <c r="J14" s="45"/>
      <c r="K14" s="45">
        <v>35880</v>
      </c>
      <c r="L14" s="45">
        <v>44514</v>
      </c>
      <c r="M14" s="45">
        <v>45769</v>
      </c>
      <c r="N14" s="45">
        <v>45614</v>
      </c>
      <c r="O14" s="45">
        <v>0</v>
      </c>
      <c r="P14" s="79">
        <v>0</v>
      </c>
      <c r="Q14" s="119">
        <v>0</v>
      </c>
      <c r="R14" s="157"/>
      <c r="S14" s="157"/>
      <c r="T14" s="157"/>
      <c r="U14" s="157"/>
      <c r="V14" s="157"/>
      <c r="W14" s="157"/>
    </row>
    <row r="15" spans="1:23" ht="13.5" thickBot="1" x14ac:dyDescent="0.25">
      <c r="A15" s="56" t="s">
        <v>311</v>
      </c>
      <c r="B15" s="48" t="s">
        <v>241</v>
      </c>
      <c r="C15" s="52"/>
      <c r="I15" s="45"/>
      <c r="J15" s="45"/>
      <c r="K15" s="45"/>
      <c r="L15" s="45"/>
      <c r="M15" s="45"/>
      <c r="N15" s="45"/>
      <c r="O15" s="45"/>
      <c r="P15" s="79">
        <v>0</v>
      </c>
      <c r="Q15" s="120">
        <v>0</v>
      </c>
      <c r="R15" s="157"/>
      <c r="S15" s="157"/>
      <c r="T15" s="157"/>
      <c r="U15" s="157"/>
      <c r="V15" s="157"/>
      <c r="W15" s="157"/>
    </row>
    <row r="16" spans="1:23" ht="13.5" thickBot="1" x14ac:dyDescent="0.25">
      <c r="B16" s="44" t="s">
        <v>312</v>
      </c>
      <c r="C16" s="43">
        <f>SUM(C4:C14)</f>
        <v>225128</v>
      </c>
      <c r="D16" s="43">
        <f>SUM(D4:D12)</f>
        <v>202053</v>
      </c>
      <c r="E16" s="43">
        <f>SUM(E4:E14)</f>
        <v>249229</v>
      </c>
      <c r="F16" s="43">
        <f>SUM(F4:F14)</f>
        <v>234165</v>
      </c>
      <c r="G16" s="43">
        <f>SUM(G4:G14)</f>
        <v>281267</v>
      </c>
      <c r="H16" s="43">
        <f>SUM(H4:H14)</f>
        <v>299641</v>
      </c>
      <c r="I16" s="43">
        <f>SUM(I4:I14)</f>
        <v>290315</v>
      </c>
      <c r="J16" s="61"/>
      <c r="K16" s="43">
        <f>SUM(K4:K14)</f>
        <v>350070</v>
      </c>
      <c r="L16" s="43">
        <f>SUM(L4:L14)</f>
        <v>271477</v>
      </c>
      <c r="M16" s="43">
        <f>SUM(M4:M14)</f>
        <v>327712</v>
      </c>
      <c r="N16" s="43">
        <f>SUM(N4:N14)</f>
        <v>381076</v>
      </c>
      <c r="O16" s="43">
        <f>SUM(O4:O14)</f>
        <v>320467</v>
      </c>
      <c r="P16" s="80">
        <f>SUM(P4:P15)</f>
        <v>359734</v>
      </c>
      <c r="Q16" s="121">
        <f>SUM(Q4:Q15)</f>
        <v>400885</v>
      </c>
    </row>
    <row r="17" spans="2:16" ht="13.5" thickTop="1" x14ac:dyDescent="0.2"/>
    <row r="22" spans="2:16" x14ac:dyDescent="0.2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2:16" x14ac:dyDescent="0.2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6" x14ac:dyDescent="0.2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38"/>
    </row>
    <row r="25" spans="2:16" x14ac:dyDescent="0.2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38"/>
    </row>
    <row r="26" spans="2:16" x14ac:dyDescent="0.2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6" x14ac:dyDescent="0.2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2:16" x14ac:dyDescent="0.2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2:16" x14ac:dyDescent="0.2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2:16" x14ac:dyDescent="0.2">
      <c r="B30" s="46"/>
      <c r="C30" s="46"/>
    </row>
    <row r="31" spans="2:16" x14ac:dyDescent="0.2">
      <c r="B31" s="46"/>
      <c r="C31" s="46"/>
    </row>
    <row r="32" spans="2:16" x14ac:dyDescent="0.2">
      <c r="B32" s="61"/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</sheetData>
  <mergeCells count="2">
    <mergeCell ref="P2:P3"/>
    <mergeCell ref="Q2:Q3"/>
  </mergeCells>
  <pageMargins left="0.75" right="0.75" top="1" bottom="1" header="0.5" footer="0.5"/>
  <pageSetup scale="92" orientation="landscape" r:id="rId1"/>
  <headerFooter alignWithMargins="0"/>
  <ignoredErrors>
    <ignoredError sqref="P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4942-B822-4371-BF77-A6BB28349E78}">
  <dimension ref="A1:L45"/>
  <sheetViews>
    <sheetView topLeftCell="A13" zoomScaleNormal="100" workbookViewId="0">
      <selection activeCell="G20" sqref="G20"/>
    </sheetView>
  </sheetViews>
  <sheetFormatPr defaultRowHeight="12.75" x14ac:dyDescent="0.2"/>
  <cols>
    <col min="1" max="1" width="14.7109375" customWidth="1"/>
    <col min="2" max="2" width="29.7109375" customWidth="1"/>
    <col min="3" max="3" width="1.7109375" customWidth="1"/>
    <col min="4" max="4" width="13.28515625" customWidth="1"/>
    <col min="5" max="5" width="1.7109375" customWidth="1"/>
    <col min="6" max="6" width="13.28515625" customWidth="1"/>
  </cols>
  <sheetData>
    <row r="1" spans="1:12" ht="13.5" thickBot="1" x14ac:dyDescent="0.25">
      <c r="A1" s="25" t="s">
        <v>466</v>
      </c>
    </row>
    <row r="2" spans="1:12" ht="48" customHeight="1" thickBot="1" x14ac:dyDescent="0.25">
      <c r="A2" s="1" t="s">
        <v>0</v>
      </c>
      <c r="B2" s="2" t="s">
        <v>1</v>
      </c>
      <c r="C2" s="3"/>
      <c r="D2" s="4" t="s">
        <v>436</v>
      </c>
      <c r="E2" s="21"/>
      <c r="F2" s="116" t="s">
        <v>435</v>
      </c>
    </row>
    <row r="3" spans="1:12" ht="13.5" thickTop="1" x14ac:dyDescent="0.2">
      <c r="A3" s="6"/>
      <c r="B3" s="7"/>
      <c r="C3" s="9"/>
      <c r="D3" s="82"/>
      <c r="F3" s="122"/>
      <c r="G3" s="157"/>
      <c r="H3" s="157"/>
      <c r="I3" s="157"/>
      <c r="J3" s="157"/>
      <c r="K3" s="157"/>
      <c r="L3" s="157"/>
    </row>
    <row r="4" spans="1:12" x14ac:dyDescent="0.2">
      <c r="A4" s="167" t="s">
        <v>2</v>
      </c>
      <c r="B4" s="167"/>
      <c r="C4" s="9"/>
      <c r="D4" s="82"/>
      <c r="E4" s="7"/>
      <c r="F4" s="65"/>
      <c r="G4" s="157"/>
      <c r="H4" s="157"/>
      <c r="I4" s="157"/>
      <c r="J4" s="157"/>
      <c r="K4" s="157"/>
      <c r="L4" s="157"/>
    </row>
    <row r="5" spans="1:12" x14ac:dyDescent="0.2">
      <c r="A5" s="22" t="s">
        <v>52</v>
      </c>
      <c r="B5" s="7" t="s">
        <v>4</v>
      </c>
      <c r="C5" s="12"/>
      <c r="D5" s="83">
        <v>9800</v>
      </c>
      <c r="E5" s="7"/>
      <c r="F5" s="10">
        <v>9800</v>
      </c>
      <c r="G5" s="157"/>
      <c r="H5" s="157"/>
      <c r="I5" s="157"/>
      <c r="J5" s="157"/>
      <c r="K5" s="157"/>
      <c r="L5" s="157"/>
    </row>
    <row r="6" spans="1:12" x14ac:dyDescent="0.2">
      <c r="A6" s="22" t="s">
        <v>53</v>
      </c>
      <c r="B6" s="7" t="s">
        <v>10</v>
      </c>
      <c r="C6" s="12"/>
      <c r="D6" s="83">
        <v>750</v>
      </c>
      <c r="E6" s="7"/>
      <c r="F6" s="66">
        <v>800</v>
      </c>
      <c r="G6" s="157"/>
      <c r="H6" s="157"/>
      <c r="I6" s="157"/>
      <c r="J6" s="157"/>
      <c r="K6" s="157"/>
      <c r="L6" s="157"/>
    </row>
    <row r="7" spans="1:12" x14ac:dyDescent="0.2">
      <c r="A7" s="17" t="s">
        <v>15</v>
      </c>
      <c r="B7" s="18" t="s">
        <v>16</v>
      </c>
      <c r="C7" s="28"/>
      <c r="D7" s="84">
        <f>SUM(D5:D6)</f>
        <v>10550</v>
      </c>
      <c r="E7" s="28"/>
      <c r="F7" s="64">
        <f>SUM(F5:F6)</f>
        <v>10600</v>
      </c>
      <c r="G7" s="157"/>
      <c r="H7" s="157"/>
      <c r="I7" s="157"/>
      <c r="J7" s="157"/>
      <c r="K7" s="157"/>
      <c r="L7" s="157"/>
    </row>
    <row r="8" spans="1:12" x14ac:dyDescent="0.2">
      <c r="A8" s="6"/>
      <c r="B8" s="7"/>
      <c r="C8" s="9"/>
      <c r="D8" s="82"/>
      <c r="E8" s="7"/>
      <c r="F8" s="65"/>
      <c r="G8" s="157"/>
      <c r="H8" s="157"/>
      <c r="I8" s="157"/>
      <c r="J8" s="157"/>
      <c r="K8" s="157"/>
      <c r="L8" s="157"/>
    </row>
    <row r="9" spans="1:12" x14ac:dyDescent="0.2">
      <c r="A9" s="167" t="s">
        <v>18</v>
      </c>
      <c r="B9" s="167"/>
      <c r="C9" s="9"/>
      <c r="D9" s="82"/>
      <c r="E9" s="7"/>
      <c r="F9" s="65"/>
      <c r="G9" s="157"/>
      <c r="H9" s="157"/>
      <c r="I9" s="157"/>
      <c r="J9" s="157"/>
      <c r="K9" s="157"/>
      <c r="L9" s="157"/>
    </row>
    <row r="10" spans="1:12" x14ac:dyDescent="0.2">
      <c r="A10" s="23" t="s">
        <v>54</v>
      </c>
      <c r="B10" s="7" t="s">
        <v>8</v>
      </c>
      <c r="C10" s="12"/>
      <c r="D10" s="83">
        <v>28500</v>
      </c>
      <c r="E10" s="7"/>
      <c r="F10" s="10">
        <v>30000</v>
      </c>
      <c r="G10" s="175" t="s">
        <v>508</v>
      </c>
      <c r="H10" s="157"/>
      <c r="I10" s="157"/>
      <c r="J10" s="157"/>
      <c r="K10" s="157"/>
      <c r="L10" s="157"/>
    </row>
    <row r="11" spans="1:12" x14ac:dyDescent="0.2">
      <c r="A11" s="23" t="s">
        <v>55</v>
      </c>
      <c r="B11" s="7" t="s">
        <v>22</v>
      </c>
      <c r="C11" s="12"/>
      <c r="D11" s="83">
        <v>0</v>
      </c>
      <c r="E11" s="7"/>
      <c r="F11" s="10">
        <v>0</v>
      </c>
      <c r="G11" s="157"/>
      <c r="H11" s="157"/>
      <c r="I11" s="157"/>
      <c r="J11" s="157"/>
      <c r="K11" s="157"/>
      <c r="L11" s="157"/>
    </row>
    <row r="12" spans="1:12" x14ac:dyDescent="0.2">
      <c r="A12" s="23" t="s">
        <v>56</v>
      </c>
      <c r="B12" s="7" t="s">
        <v>57</v>
      </c>
      <c r="C12" s="12"/>
      <c r="D12" s="83">
        <v>0</v>
      </c>
      <c r="E12" s="7"/>
      <c r="F12" s="10">
        <v>0</v>
      </c>
      <c r="G12" s="157"/>
      <c r="H12" s="157"/>
      <c r="I12" s="157"/>
      <c r="J12" s="157"/>
      <c r="K12" s="157"/>
      <c r="L12" s="157"/>
    </row>
    <row r="13" spans="1:12" x14ac:dyDescent="0.2">
      <c r="A13" s="23" t="s">
        <v>58</v>
      </c>
      <c r="B13" s="7" t="s">
        <v>59</v>
      </c>
      <c r="C13" s="12"/>
      <c r="D13" s="83">
        <v>1000</v>
      </c>
      <c r="E13" s="7"/>
      <c r="F13" s="10">
        <v>1000</v>
      </c>
      <c r="G13" s="157"/>
      <c r="H13" s="157"/>
      <c r="I13" s="157"/>
      <c r="J13" s="157"/>
      <c r="K13" s="157"/>
      <c r="L13" s="157"/>
    </row>
    <row r="14" spans="1:12" x14ac:dyDescent="0.2">
      <c r="A14" s="23" t="s">
        <v>60</v>
      </c>
      <c r="B14" s="7" t="s">
        <v>61</v>
      </c>
      <c r="C14" s="12"/>
      <c r="D14" s="83">
        <v>500</v>
      </c>
      <c r="E14" s="7"/>
      <c r="F14" s="10">
        <v>800</v>
      </c>
      <c r="G14" s="175" t="s">
        <v>509</v>
      </c>
      <c r="H14" s="157"/>
      <c r="I14" s="157"/>
      <c r="J14" s="157"/>
      <c r="K14" s="157"/>
      <c r="L14" s="157"/>
    </row>
    <row r="15" spans="1:12" x14ac:dyDescent="0.2">
      <c r="A15" s="23" t="s">
        <v>62</v>
      </c>
      <c r="B15" s="7" t="s">
        <v>30</v>
      </c>
      <c r="C15" s="12"/>
      <c r="D15" s="83">
        <v>1500</v>
      </c>
      <c r="E15" s="7"/>
      <c r="F15" s="10">
        <v>1500</v>
      </c>
      <c r="G15" s="157"/>
      <c r="H15" s="157"/>
      <c r="I15" s="157"/>
      <c r="J15" s="157"/>
      <c r="K15" s="157"/>
      <c r="L15" s="157"/>
    </row>
    <row r="16" spans="1:12" x14ac:dyDescent="0.2">
      <c r="A16" s="23" t="s">
        <v>63</v>
      </c>
      <c r="B16" s="7" t="s">
        <v>64</v>
      </c>
      <c r="C16" s="12"/>
      <c r="D16" s="83">
        <v>0</v>
      </c>
      <c r="E16" s="7"/>
      <c r="F16" s="10">
        <v>0</v>
      </c>
      <c r="G16" s="157"/>
      <c r="H16" s="157"/>
      <c r="I16" s="157"/>
      <c r="J16" s="157"/>
      <c r="K16" s="157"/>
      <c r="L16" s="157"/>
    </row>
    <row r="17" spans="1:12" x14ac:dyDescent="0.2">
      <c r="A17" s="23" t="s">
        <v>65</v>
      </c>
      <c r="B17" s="7" t="s">
        <v>66</v>
      </c>
      <c r="C17" s="12"/>
      <c r="D17" s="83">
        <v>7000</v>
      </c>
      <c r="E17" s="7"/>
      <c r="F17" s="10">
        <v>7000</v>
      </c>
      <c r="G17" s="175" t="s">
        <v>510</v>
      </c>
      <c r="H17" s="157"/>
      <c r="I17" s="157"/>
      <c r="J17" s="157"/>
      <c r="K17" s="157"/>
      <c r="L17" s="157"/>
    </row>
    <row r="18" spans="1:12" x14ac:dyDescent="0.2">
      <c r="A18" s="23" t="s">
        <v>67</v>
      </c>
      <c r="B18" s="7" t="s">
        <v>68</v>
      </c>
      <c r="C18" s="12"/>
      <c r="D18" s="83">
        <v>0</v>
      </c>
      <c r="E18" s="7"/>
      <c r="F18" s="10">
        <v>0</v>
      </c>
      <c r="G18" s="157"/>
      <c r="H18" s="157"/>
      <c r="I18" s="157"/>
      <c r="J18" s="157"/>
      <c r="K18" s="157"/>
      <c r="L18" s="157"/>
    </row>
    <row r="19" spans="1:12" x14ac:dyDescent="0.2">
      <c r="A19" s="23" t="s">
        <v>69</v>
      </c>
      <c r="B19" s="7" t="s">
        <v>70</v>
      </c>
      <c r="C19" s="12"/>
      <c r="D19" s="83">
        <v>0</v>
      </c>
      <c r="E19" s="7"/>
      <c r="F19" s="10">
        <v>0</v>
      </c>
      <c r="G19" s="157"/>
      <c r="H19" s="157"/>
      <c r="I19" s="157"/>
      <c r="J19" s="157"/>
      <c r="K19" s="157"/>
      <c r="L19" s="157"/>
    </row>
    <row r="20" spans="1:12" x14ac:dyDescent="0.2">
      <c r="A20" s="23" t="s">
        <v>71</v>
      </c>
      <c r="B20" s="7" t="s">
        <v>72</v>
      </c>
      <c r="C20" s="12"/>
      <c r="D20" s="83">
        <v>-4578</v>
      </c>
      <c r="E20" s="7"/>
      <c r="F20" s="10">
        <v>-4149</v>
      </c>
      <c r="G20" s="157" t="s">
        <v>447</v>
      </c>
      <c r="H20" s="157"/>
      <c r="I20" s="157"/>
      <c r="J20" s="157"/>
      <c r="K20" s="157"/>
      <c r="L20" s="157"/>
    </row>
    <row r="21" spans="1:12" x14ac:dyDescent="0.2">
      <c r="A21" s="23" t="s">
        <v>73</v>
      </c>
      <c r="B21" s="7" t="s">
        <v>74</v>
      </c>
      <c r="C21" s="12"/>
      <c r="D21" s="83">
        <v>500</v>
      </c>
      <c r="E21" s="7"/>
      <c r="F21" s="10">
        <v>500</v>
      </c>
      <c r="G21" s="157"/>
      <c r="H21" s="157"/>
      <c r="I21" s="157"/>
      <c r="J21" s="157"/>
      <c r="K21" s="157"/>
      <c r="L21" s="157"/>
    </row>
    <row r="22" spans="1:12" x14ac:dyDescent="0.2">
      <c r="A22" s="23" t="s">
        <v>75</v>
      </c>
      <c r="B22" s="7" t="s">
        <v>76</v>
      </c>
      <c r="C22" s="12"/>
      <c r="D22" s="83">
        <v>600</v>
      </c>
      <c r="E22" s="7"/>
      <c r="F22" s="10">
        <v>600</v>
      </c>
      <c r="G22" s="157"/>
      <c r="H22" s="157"/>
      <c r="I22" s="157"/>
      <c r="J22" s="157"/>
      <c r="K22" s="157"/>
      <c r="L22" s="157"/>
    </row>
    <row r="23" spans="1:12" x14ac:dyDescent="0.2">
      <c r="A23" s="23" t="s">
        <v>77</v>
      </c>
      <c r="B23" s="7" t="s">
        <v>78</v>
      </c>
      <c r="C23" s="12"/>
      <c r="D23" s="83">
        <v>0</v>
      </c>
      <c r="E23" s="7"/>
      <c r="F23" s="66">
        <v>0</v>
      </c>
      <c r="G23" s="157"/>
      <c r="H23" s="157"/>
      <c r="I23" s="157"/>
      <c r="J23" s="157"/>
      <c r="K23" s="157"/>
      <c r="L23" s="157"/>
    </row>
    <row r="24" spans="1:12" x14ac:dyDescent="0.2">
      <c r="A24" s="17" t="s">
        <v>15</v>
      </c>
      <c r="B24" s="18" t="s">
        <v>43</v>
      </c>
      <c r="C24" s="28"/>
      <c r="D24" s="84">
        <f>SUM(D10:D23)</f>
        <v>35022</v>
      </c>
      <c r="E24" s="28"/>
      <c r="F24" s="64">
        <f>SUM(F10:F23)</f>
        <v>37251</v>
      </c>
      <c r="G24" s="157"/>
      <c r="H24" s="157"/>
      <c r="I24" s="157"/>
      <c r="J24" s="157"/>
      <c r="K24" s="157"/>
      <c r="L24" s="157"/>
    </row>
    <row r="25" spans="1:12" x14ac:dyDescent="0.2">
      <c r="A25" s="6"/>
      <c r="B25" s="7"/>
      <c r="C25" s="9"/>
      <c r="D25" s="82"/>
      <c r="E25" s="7"/>
      <c r="F25" s="65"/>
      <c r="G25" s="157"/>
      <c r="H25" s="157"/>
      <c r="I25" s="157"/>
      <c r="J25" s="157"/>
      <c r="K25" s="157"/>
      <c r="L25" s="157"/>
    </row>
    <row r="26" spans="1:12" x14ac:dyDescent="0.2">
      <c r="A26" s="167" t="s">
        <v>44</v>
      </c>
      <c r="B26" s="167"/>
      <c r="C26" s="9"/>
      <c r="D26" s="82"/>
      <c r="E26" s="7"/>
      <c r="F26" s="65"/>
      <c r="G26" s="157"/>
      <c r="H26" s="157"/>
      <c r="I26" s="157"/>
      <c r="J26" s="157"/>
      <c r="K26" s="157"/>
      <c r="L26" s="157"/>
    </row>
    <row r="27" spans="1:12" x14ac:dyDescent="0.2">
      <c r="A27" s="22" t="s">
        <v>79</v>
      </c>
      <c r="B27" s="7" t="s">
        <v>46</v>
      </c>
      <c r="C27" s="12"/>
      <c r="D27" s="83">
        <v>0</v>
      </c>
      <c r="E27" s="7"/>
      <c r="F27" s="70">
        <v>3000</v>
      </c>
      <c r="G27" s="157" t="s">
        <v>448</v>
      </c>
      <c r="H27" s="157"/>
      <c r="I27" s="157"/>
      <c r="J27" s="157"/>
      <c r="K27" s="157"/>
      <c r="L27" s="157"/>
    </row>
    <row r="28" spans="1:12" x14ac:dyDescent="0.2">
      <c r="A28" s="17" t="s">
        <v>15</v>
      </c>
      <c r="B28" s="18" t="s">
        <v>47</v>
      </c>
      <c r="C28" s="28"/>
      <c r="D28" s="84">
        <f>SUM(D27:D27)</f>
        <v>0</v>
      </c>
      <c r="E28" s="28"/>
      <c r="F28" s="64">
        <f>F27</f>
        <v>3000</v>
      </c>
      <c r="G28" s="157"/>
      <c r="H28" s="157"/>
      <c r="I28" s="157"/>
      <c r="J28" s="157"/>
      <c r="K28" s="157"/>
      <c r="L28" s="157"/>
    </row>
    <row r="29" spans="1:12" x14ac:dyDescent="0.2">
      <c r="A29" s="6"/>
      <c r="B29" s="7"/>
      <c r="C29" s="9"/>
      <c r="D29" s="82"/>
      <c r="E29" s="7"/>
      <c r="F29" s="65"/>
      <c r="G29" s="157"/>
      <c r="H29" s="157"/>
      <c r="I29" s="157"/>
      <c r="J29" s="157"/>
      <c r="K29" s="157"/>
      <c r="L29" s="157"/>
    </row>
    <row r="30" spans="1:12" x14ac:dyDescent="0.2">
      <c r="A30" s="167" t="s">
        <v>48</v>
      </c>
      <c r="B30" s="167"/>
      <c r="C30" s="9"/>
      <c r="D30" s="82"/>
      <c r="E30" s="7"/>
      <c r="F30" s="65"/>
      <c r="G30" s="157"/>
      <c r="H30" s="157"/>
      <c r="I30" s="157"/>
      <c r="J30" s="157"/>
      <c r="K30" s="157"/>
      <c r="L30" s="157"/>
    </row>
    <row r="31" spans="1:12" x14ac:dyDescent="0.2">
      <c r="A31" s="22" t="s">
        <v>80</v>
      </c>
      <c r="B31" s="7" t="s">
        <v>50</v>
      </c>
      <c r="C31" s="12"/>
      <c r="D31" s="85">
        <v>0</v>
      </c>
      <c r="E31" s="7"/>
      <c r="F31" s="70">
        <v>0</v>
      </c>
      <c r="G31" s="157"/>
      <c r="H31" s="157"/>
      <c r="I31" s="157"/>
      <c r="J31" s="157"/>
      <c r="K31" s="157"/>
      <c r="L31" s="157"/>
    </row>
    <row r="32" spans="1:12" x14ac:dyDescent="0.2">
      <c r="A32" s="17" t="s">
        <v>15</v>
      </c>
      <c r="B32" s="18" t="s">
        <v>50</v>
      </c>
      <c r="C32" s="28"/>
      <c r="D32" s="86">
        <f>SUM(D31)</f>
        <v>0</v>
      </c>
      <c r="E32" s="104"/>
      <c r="F32" s="64">
        <f>F31</f>
        <v>0</v>
      </c>
      <c r="G32" s="157"/>
      <c r="H32" s="157"/>
      <c r="I32" s="157"/>
      <c r="J32" s="157"/>
      <c r="K32" s="157"/>
      <c r="L32" s="157"/>
    </row>
    <row r="33" spans="1:12" x14ac:dyDescent="0.2">
      <c r="A33" s="6"/>
      <c r="B33" s="7"/>
      <c r="C33" s="9"/>
      <c r="D33" s="82"/>
      <c r="E33" s="7"/>
      <c r="F33" s="97"/>
      <c r="G33" s="157"/>
      <c r="H33" s="157"/>
      <c r="I33" s="157"/>
      <c r="J33" s="157"/>
      <c r="K33" s="157"/>
      <c r="L33" s="157"/>
    </row>
    <row r="34" spans="1:12" ht="13.5" thickBot="1" x14ac:dyDescent="0.25">
      <c r="A34" s="17" t="s">
        <v>81</v>
      </c>
      <c r="B34" s="18"/>
      <c r="C34" s="28"/>
      <c r="D34" s="94">
        <f>D7+D24+D28+D32</f>
        <v>45572</v>
      </c>
      <c r="E34" s="19"/>
      <c r="F34" s="20">
        <f>F7+F24+F28+F32</f>
        <v>50851</v>
      </c>
    </row>
    <row r="35" spans="1:12" ht="13.5" thickTop="1" x14ac:dyDescent="0.2">
      <c r="A35" s="6"/>
      <c r="B35" s="7"/>
      <c r="C35" s="9"/>
      <c r="D35" s="8"/>
      <c r="E35" s="7"/>
      <c r="F35" s="7"/>
    </row>
    <row r="36" spans="1:12" x14ac:dyDescent="0.2">
      <c r="A36" s="7"/>
      <c r="B36" s="7"/>
      <c r="C36" s="7"/>
      <c r="D36" s="7"/>
      <c r="E36" s="7"/>
      <c r="F36" s="7"/>
    </row>
    <row r="37" spans="1:12" x14ac:dyDescent="0.2">
      <c r="A37" s="7"/>
      <c r="B37" s="7"/>
      <c r="C37" s="7"/>
      <c r="D37" s="7"/>
      <c r="E37" s="7"/>
      <c r="F37" s="7"/>
    </row>
    <row r="38" spans="1:12" x14ac:dyDescent="0.2">
      <c r="A38" s="7"/>
      <c r="B38" s="7"/>
      <c r="C38" s="7"/>
      <c r="D38" s="7"/>
      <c r="E38" s="7"/>
      <c r="F38" s="7"/>
    </row>
    <row r="39" spans="1:12" x14ac:dyDescent="0.2">
      <c r="A39" s="7"/>
      <c r="B39" s="7"/>
      <c r="C39" s="7"/>
      <c r="D39" s="7"/>
      <c r="E39" s="7"/>
      <c r="F39" s="7"/>
    </row>
    <row r="40" spans="1:12" x14ac:dyDescent="0.2">
      <c r="A40" s="7"/>
      <c r="B40" s="7"/>
      <c r="C40" s="7"/>
      <c r="D40" s="7"/>
      <c r="E40" s="7"/>
      <c r="F40" s="7"/>
    </row>
    <row r="41" spans="1:12" x14ac:dyDescent="0.2">
      <c r="A41" s="7"/>
      <c r="B41" s="7"/>
      <c r="C41" s="7"/>
      <c r="D41" s="7"/>
      <c r="E41" s="7"/>
      <c r="F41" s="7"/>
    </row>
    <row r="42" spans="1:12" x14ac:dyDescent="0.2">
      <c r="A42" s="7"/>
      <c r="B42" s="7"/>
      <c r="C42" s="7"/>
      <c r="D42" s="7"/>
      <c r="E42" s="7"/>
      <c r="F42" s="7"/>
    </row>
    <row r="43" spans="1:12" x14ac:dyDescent="0.2">
      <c r="A43" s="7"/>
      <c r="B43" s="7"/>
      <c r="C43" s="7"/>
      <c r="D43" s="7"/>
      <c r="E43" s="7"/>
      <c r="F43" s="7"/>
    </row>
    <row r="44" spans="1:12" x14ac:dyDescent="0.2">
      <c r="A44" s="7"/>
      <c r="B44" s="7"/>
      <c r="C44" s="7"/>
      <c r="D44" s="7"/>
      <c r="E44" s="7"/>
      <c r="F44" s="7"/>
    </row>
    <row r="45" spans="1:12" x14ac:dyDescent="0.2">
      <c r="A45" s="7"/>
      <c r="B45" s="7"/>
      <c r="C45" s="7"/>
      <c r="D45" s="7"/>
      <c r="E45" s="7"/>
      <c r="F45" s="7"/>
    </row>
  </sheetData>
  <mergeCells count="4">
    <mergeCell ref="A4:B4"/>
    <mergeCell ref="A9:B9"/>
    <mergeCell ref="A26:B26"/>
    <mergeCell ref="A30:B30"/>
  </mergeCells>
  <pageMargins left="0.5" right="0.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292E-92BC-4037-AD43-2BD20B1ACAE1}">
  <sheetPr>
    <pageSetUpPr fitToPage="1"/>
  </sheetPr>
  <dimension ref="A1:L52"/>
  <sheetViews>
    <sheetView zoomScale="112" zoomScaleNormal="112" workbookViewId="0">
      <selection activeCell="G16" sqref="G16"/>
    </sheetView>
  </sheetViews>
  <sheetFormatPr defaultColWidth="9.140625" defaultRowHeight="12.75" x14ac:dyDescent="0.2"/>
  <cols>
    <col min="1" max="1" width="14.7109375" style="25" customWidth="1"/>
    <col min="2" max="2" width="29.7109375" style="25" customWidth="1"/>
    <col min="3" max="3" width="1.7109375" style="25" customWidth="1"/>
    <col min="4" max="4" width="14.7109375" style="25" customWidth="1"/>
    <col min="5" max="5" width="1.7109375" style="25" customWidth="1"/>
    <col min="6" max="6" width="13.28515625" style="25" customWidth="1"/>
    <col min="7" max="16384" width="9.140625" style="25"/>
  </cols>
  <sheetData>
    <row r="1" spans="1:12" ht="13.5" thickBot="1" x14ac:dyDescent="0.25">
      <c r="A1" s="25" t="s">
        <v>467</v>
      </c>
    </row>
    <row r="2" spans="1:12" ht="36.75" thickBot="1" x14ac:dyDescent="0.25">
      <c r="A2" s="1" t="s">
        <v>0</v>
      </c>
      <c r="B2" s="2" t="s">
        <v>1</v>
      </c>
      <c r="C2" s="3"/>
      <c r="D2" s="5" t="s">
        <v>434</v>
      </c>
      <c r="E2" s="24"/>
      <c r="F2" s="77" t="s">
        <v>435</v>
      </c>
    </row>
    <row r="3" spans="1:12" ht="14.1" customHeight="1" thickTop="1" x14ac:dyDescent="0.2">
      <c r="A3" s="6"/>
      <c r="B3" s="7"/>
      <c r="C3" s="9"/>
      <c r="D3" s="10"/>
      <c r="F3" s="26"/>
      <c r="G3" s="157"/>
      <c r="H3" s="157"/>
      <c r="I3" s="157"/>
      <c r="J3" s="157"/>
      <c r="K3" s="157"/>
      <c r="L3" s="157"/>
    </row>
    <row r="4" spans="1:12" ht="14.1" customHeight="1" x14ac:dyDescent="0.2">
      <c r="A4" s="167" t="s">
        <v>2</v>
      </c>
      <c r="B4" s="167"/>
      <c r="C4" s="9"/>
      <c r="D4" s="10"/>
      <c r="F4" s="26"/>
      <c r="G4" s="157"/>
      <c r="H4" s="157"/>
      <c r="I4" s="157"/>
      <c r="J4" s="157"/>
      <c r="K4" s="157"/>
      <c r="L4" s="157"/>
    </row>
    <row r="5" spans="1:12" ht="14.1" customHeight="1" x14ac:dyDescent="0.2">
      <c r="A5" s="22" t="s">
        <v>183</v>
      </c>
      <c r="B5" s="7" t="s">
        <v>4</v>
      </c>
      <c r="C5" s="12"/>
      <c r="D5" s="83">
        <v>216500</v>
      </c>
      <c r="F5" s="10">
        <v>251300</v>
      </c>
      <c r="G5" s="157" t="s">
        <v>455</v>
      </c>
      <c r="H5" s="157"/>
      <c r="I5" s="157"/>
      <c r="J5" s="157"/>
      <c r="K5" s="157"/>
      <c r="L5" s="157"/>
    </row>
    <row r="6" spans="1:12" ht="14.1" customHeight="1" x14ac:dyDescent="0.2">
      <c r="A6" s="22" t="s">
        <v>184</v>
      </c>
      <c r="B6" s="7" t="s">
        <v>10</v>
      </c>
      <c r="C6" s="12"/>
      <c r="D6" s="83">
        <v>16600</v>
      </c>
      <c r="F6" s="10">
        <v>19300</v>
      </c>
      <c r="G6" s="157"/>
      <c r="H6" s="157"/>
      <c r="I6" s="157"/>
      <c r="J6" s="157"/>
      <c r="K6" s="157"/>
      <c r="L6" s="157"/>
    </row>
    <row r="7" spans="1:12" ht="14.1" customHeight="1" x14ac:dyDescent="0.2">
      <c r="A7" s="23" t="s">
        <v>185</v>
      </c>
      <c r="B7" s="7" t="s">
        <v>12</v>
      </c>
      <c r="C7" s="12"/>
      <c r="D7" s="83">
        <v>35000</v>
      </c>
      <c r="F7" s="10">
        <v>36600</v>
      </c>
      <c r="G7" s="157"/>
      <c r="H7" s="157"/>
      <c r="I7" s="157"/>
      <c r="J7" s="157"/>
      <c r="K7" s="157"/>
      <c r="L7" s="157"/>
    </row>
    <row r="8" spans="1:12" ht="14.1" customHeight="1" x14ac:dyDescent="0.2">
      <c r="A8" s="23" t="s">
        <v>186</v>
      </c>
      <c r="B8" s="7" t="s">
        <v>87</v>
      </c>
      <c r="C8" s="12"/>
      <c r="D8" s="83">
        <v>36200</v>
      </c>
      <c r="F8" s="10">
        <v>40700</v>
      </c>
      <c r="G8" s="157"/>
      <c r="H8" s="157"/>
      <c r="I8" s="157"/>
      <c r="J8" s="157"/>
      <c r="K8" s="157"/>
      <c r="L8" s="157"/>
    </row>
    <row r="9" spans="1:12" ht="14.1" customHeight="1" x14ac:dyDescent="0.2">
      <c r="A9" s="17" t="s">
        <v>15</v>
      </c>
      <c r="B9" s="18" t="s">
        <v>16</v>
      </c>
      <c r="C9" s="28"/>
      <c r="D9" s="84">
        <f>SUM(D5:D8)</f>
        <v>304300</v>
      </c>
      <c r="E9" s="28"/>
      <c r="F9" s="63">
        <f>SUM(F5:F8)</f>
        <v>347900</v>
      </c>
      <c r="G9" s="157"/>
      <c r="H9" s="157"/>
      <c r="I9" s="157"/>
      <c r="J9" s="157"/>
      <c r="K9" s="157"/>
      <c r="L9" s="157"/>
    </row>
    <row r="10" spans="1:12" ht="14.1" customHeight="1" x14ac:dyDescent="0.2">
      <c r="A10" s="6"/>
      <c r="B10" s="7"/>
      <c r="C10" s="9"/>
      <c r="D10" s="82"/>
      <c r="F10" s="65"/>
      <c r="G10" s="157"/>
      <c r="H10" s="157"/>
      <c r="I10" s="157"/>
      <c r="J10" s="157"/>
      <c r="K10" s="157"/>
      <c r="L10" s="157"/>
    </row>
    <row r="11" spans="1:12" ht="14.1" customHeight="1" x14ac:dyDescent="0.2">
      <c r="A11" s="167" t="s">
        <v>18</v>
      </c>
      <c r="B11" s="167"/>
      <c r="C11" s="9"/>
      <c r="D11" s="82"/>
      <c r="F11" s="65"/>
      <c r="G11" s="157"/>
      <c r="H11" s="157"/>
      <c r="I11" s="157"/>
      <c r="J11" s="157"/>
      <c r="K11" s="157"/>
      <c r="L11" s="157"/>
    </row>
    <row r="12" spans="1:12" ht="14.1" customHeight="1" x14ac:dyDescent="0.2">
      <c r="A12" s="23" t="s">
        <v>187</v>
      </c>
      <c r="B12" s="7" t="s">
        <v>8</v>
      </c>
      <c r="C12" s="35"/>
      <c r="D12" s="88">
        <v>65000</v>
      </c>
      <c r="E12" s="36"/>
      <c r="F12" s="10">
        <v>60000</v>
      </c>
      <c r="G12" s="157"/>
      <c r="H12" s="157"/>
      <c r="I12" s="157"/>
      <c r="J12" s="157"/>
      <c r="K12" s="157"/>
      <c r="L12" s="157"/>
    </row>
    <row r="13" spans="1:12" ht="14.1" customHeight="1" x14ac:dyDescent="0.2">
      <c r="A13" s="23" t="s">
        <v>188</v>
      </c>
      <c r="B13" s="7" t="s">
        <v>189</v>
      </c>
      <c r="C13" s="35"/>
      <c r="D13" s="88">
        <v>21000</v>
      </c>
      <c r="E13" s="36"/>
      <c r="F13" s="10">
        <v>20000</v>
      </c>
      <c r="G13" s="175" t="s">
        <v>507</v>
      </c>
      <c r="H13" s="157"/>
      <c r="I13" s="157"/>
      <c r="J13" s="157"/>
      <c r="K13" s="157"/>
      <c r="L13" s="157"/>
    </row>
    <row r="14" spans="1:12" ht="14.1" customHeight="1" x14ac:dyDescent="0.2">
      <c r="A14" s="23" t="s">
        <v>431</v>
      </c>
      <c r="B14" s="7" t="s">
        <v>20</v>
      </c>
      <c r="C14" s="35"/>
      <c r="D14" s="88">
        <v>0</v>
      </c>
      <c r="E14" s="36"/>
      <c r="F14" s="10">
        <v>0</v>
      </c>
      <c r="G14" s="157"/>
      <c r="H14" s="157"/>
      <c r="I14" s="157"/>
      <c r="J14" s="157"/>
      <c r="K14" s="157"/>
      <c r="L14" s="157"/>
    </row>
    <row r="15" spans="1:12" ht="14.1" customHeight="1" x14ac:dyDescent="0.2">
      <c r="A15" s="23" t="s">
        <v>190</v>
      </c>
      <c r="B15" s="7" t="s">
        <v>93</v>
      </c>
      <c r="C15" s="35"/>
      <c r="D15" s="88">
        <v>2000</v>
      </c>
      <c r="E15" s="36"/>
      <c r="F15" s="10">
        <v>2000</v>
      </c>
      <c r="G15" s="157"/>
      <c r="H15" s="157"/>
      <c r="I15" s="157"/>
      <c r="J15" s="157"/>
      <c r="K15" s="157"/>
      <c r="L15" s="157"/>
    </row>
    <row r="16" spans="1:12" ht="14.1" customHeight="1" x14ac:dyDescent="0.2">
      <c r="A16" s="23" t="s">
        <v>191</v>
      </c>
      <c r="B16" s="7" t="s">
        <v>22</v>
      </c>
      <c r="C16" s="35"/>
      <c r="D16" s="88">
        <v>9350</v>
      </c>
      <c r="E16" s="36"/>
      <c r="F16" s="10">
        <v>8000</v>
      </c>
      <c r="G16" s="175" t="s">
        <v>518</v>
      </c>
      <c r="H16" s="157"/>
      <c r="I16" s="157"/>
      <c r="J16" s="157"/>
      <c r="K16" s="157"/>
      <c r="L16" s="157"/>
    </row>
    <row r="17" spans="1:12" ht="14.1" customHeight="1" x14ac:dyDescent="0.2">
      <c r="A17" s="23" t="s">
        <v>192</v>
      </c>
      <c r="B17" s="7" t="s">
        <v>24</v>
      </c>
      <c r="C17" s="35"/>
      <c r="D17" s="88">
        <v>8000</v>
      </c>
      <c r="E17" s="36"/>
      <c r="F17" s="10">
        <v>10000</v>
      </c>
      <c r="G17" s="175" t="s">
        <v>506</v>
      </c>
      <c r="H17" s="157"/>
      <c r="I17" s="157"/>
      <c r="J17" s="157"/>
      <c r="K17" s="157"/>
      <c r="L17" s="157"/>
    </row>
    <row r="18" spans="1:12" ht="14.1" customHeight="1" x14ac:dyDescent="0.2">
      <c r="A18" s="23" t="s">
        <v>193</v>
      </c>
      <c r="B18" s="7" t="s">
        <v>61</v>
      </c>
      <c r="C18" s="35"/>
      <c r="D18" s="88">
        <v>900</v>
      </c>
      <c r="E18" s="36"/>
      <c r="F18" s="10">
        <v>695</v>
      </c>
      <c r="G18" s="157"/>
      <c r="H18" s="157"/>
      <c r="I18" s="157"/>
      <c r="J18" s="157"/>
      <c r="K18" s="157"/>
      <c r="L18" s="157"/>
    </row>
    <row r="19" spans="1:12" ht="14.1" customHeight="1" x14ac:dyDescent="0.2">
      <c r="A19" s="23" t="s">
        <v>194</v>
      </c>
      <c r="B19" s="7" t="s">
        <v>195</v>
      </c>
      <c r="C19" s="35"/>
      <c r="D19" s="88">
        <v>1000</v>
      </c>
      <c r="E19" s="36"/>
      <c r="F19" s="10">
        <v>1500</v>
      </c>
      <c r="G19" s="175" t="s">
        <v>517</v>
      </c>
      <c r="H19" s="157"/>
      <c r="I19" s="157"/>
      <c r="J19" s="157"/>
      <c r="K19" s="157"/>
      <c r="L19" s="157"/>
    </row>
    <row r="20" spans="1:12" ht="14.1" customHeight="1" x14ac:dyDescent="0.2">
      <c r="A20" s="23" t="s">
        <v>196</v>
      </c>
      <c r="B20" s="7" t="s">
        <v>197</v>
      </c>
      <c r="C20" s="35"/>
      <c r="D20" s="88">
        <v>51000</v>
      </c>
      <c r="E20" s="36"/>
      <c r="F20" s="10">
        <v>55000</v>
      </c>
      <c r="G20" s="175" t="s">
        <v>513</v>
      </c>
      <c r="H20" s="157"/>
      <c r="I20" s="157"/>
      <c r="J20" s="157"/>
      <c r="K20" s="157"/>
      <c r="L20" s="157"/>
    </row>
    <row r="21" spans="1:12" ht="14.1" customHeight="1" x14ac:dyDescent="0.2">
      <c r="A21" s="23" t="s">
        <v>198</v>
      </c>
      <c r="B21" s="7" t="s">
        <v>108</v>
      </c>
      <c r="C21" s="35"/>
      <c r="D21" s="88">
        <v>2000</v>
      </c>
      <c r="E21" s="36"/>
      <c r="F21" s="10">
        <v>4000</v>
      </c>
      <c r="G21" s="157" t="s">
        <v>449</v>
      </c>
      <c r="H21" s="157"/>
      <c r="I21" s="157"/>
      <c r="J21" s="157"/>
      <c r="K21" s="157"/>
      <c r="L21" s="157"/>
    </row>
    <row r="22" spans="1:12" ht="14.1" customHeight="1" x14ac:dyDescent="0.2">
      <c r="A22" s="23" t="s">
        <v>400</v>
      </c>
      <c r="B22" s="7" t="s">
        <v>68</v>
      </c>
      <c r="C22" s="35"/>
      <c r="D22" s="88">
        <v>5500</v>
      </c>
      <c r="E22" s="36"/>
      <c r="F22" s="10">
        <v>6500</v>
      </c>
      <c r="G22" s="157"/>
      <c r="H22" s="157"/>
      <c r="I22" s="157"/>
      <c r="J22" s="157"/>
      <c r="K22" s="157"/>
      <c r="L22" s="157"/>
    </row>
    <row r="23" spans="1:12" ht="14.1" customHeight="1" x14ac:dyDescent="0.2">
      <c r="A23" s="23" t="s">
        <v>199</v>
      </c>
      <c r="B23" s="7" t="s">
        <v>200</v>
      </c>
      <c r="C23" s="35"/>
      <c r="D23" s="88">
        <v>1500</v>
      </c>
      <c r="E23" s="36"/>
      <c r="F23" s="10">
        <v>1000</v>
      </c>
      <c r="G23" s="157"/>
      <c r="H23" s="157"/>
      <c r="I23" s="157"/>
      <c r="J23" s="157"/>
      <c r="K23" s="157"/>
      <c r="L23" s="157"/>
    </row>
    <row r="24" spans="1:12" ht="14.1" customHeight="1" x14ac:dyDescent="0.2">
      <c r="A24" s="23" t="s">
        <v>201</v>
      </c>
      <c r="B24" s="7" t="s">
        <v>202</v>
      </c>
      <c r="C24" s="35"/>
      <c r="D24" s="88">
        <v>200</v>
      </c>
      <c r="E24" s="36"/>
      <c r="F24" s="10">
        <v>200</v>
      </c>
      <c r="G24" s="157"/>
      <c r="H24" s="157"/>
      <c r="I24" s="157"/>
      <c r="J24" s="157"/>
      <c r="K24" s="157"/>
      <c r="L24" s="157"/>
    </row>
    <row r="25" spans="1:12" ht="14.1" customHeight="1" x14ac:dyDescent="0.2">
      <c r="A25" s="23" t="s">
        <v>203</v>
      </c>
      <c r="B25" s="7" t="s">
        <v>70</v>
      </c>
      <c r="C25" s="35"/>
      <c r="D25" s="88">
        <v>33000</v>
      </c>
      <c r="E25" s="36"/>
      <c r="F25" s="10">
        <v>44000</v>
      </c>
      <c r="G25" s="175" t="s">
        <v>512</v>
      </c>
      <c r="H25" s="157"/>
      <c r="I25" s="157"/>
      <c r="J25" s="157"/>
      <c r="K25" s="157"/>
      <c r="L25" s="157"/>
    </row>
    <row r="26" spans="1:12" ht="14.1" customHeight="1" x14ac:dyDescent="0.2">
      <c r="A26" s="23" t="s">
        <v>204</v>
      </c>
      <c r="B26" s="7" t="s">
        <v>40</v>
      </c>
      <c r="C26" s="37"/>
      <c r="D26" s="89">
        <v>-36628</v>
      </c>
      <c r="E26" s="36"/>
      <c r="F26" s="10">
        <v>-33195</v>
      </c>
      <c r="G26" s="157"/>
      <c r="H26" s="157"/>
      <c r="I26" s="157"/>
      <c r="J26" s="157"/>
      <c r="K26" s="157"/>
      <c r="L26" s="157"/>
    </row>
    <row r="27" spans="1:12" ht="14.1" customHeight="1" x14ac:dyDescent="0.2">
      <c r="A27" s="23" t="s">
        <v>205</v>
      </c>
      <c r="B27" s="7" t="s">
        <v>74</v>
      </c>
      <c r="C27" s="35"/>
      <c r="D27" s="89">
        <v>0</v>
      </c>
      <c r="E27" s="36"/>
      <c r="F27" s="10">
        <v>0</v>
      </c>
      <c r="G27" s="157"/>
      <c r="H27" s="157"/>
      <c r="I27" s="157"/>
      <c r="J27" s="157"/>
      <c r="K27" s="157"/>
      <c r="L27" s="157"/>
    </row>
    <row r="28" spans="1:12" ht="14.1" customHeight="1" x14ac:dyDescent="0.2">
      <c r="A28" s="23" t="s">
        <v>206</v>
      </c>
      <c r="B28" s="7" t="s">
        <v>114</v>
      </c>
      <c r="C28" s="35"/>
      <c r="D28" s="88">
        <v>3500</v>
      </c>
      <c r="E28" s="36"/>
      <c r="F28" s="10">
        <v>1100</v>
      </c>
      <c r="G28" s="157"/>
      <c r="H28" s="157"/>
      <c r="I28" s="157"/>
      <c r="J28" s="157"/>
      <c r="K28" s="157"/>
      <c r="L28" s="157"/>
    </row>
    <row r="29" spans="1:12" ht="14.1" customHeight="1" x14ac:dyDescent="0.2">
      <c r="A29" s="23" t="s">
        <v>207</v>
      </c>
      <c r="B29" s="7" t="s">
        <v>208</v>
      </c>
      <c r="C29" s="35"/>
      <c r="D29" s="88">
        <v>300</v>
      </c>
      <c r="E29" s="36"/>
      <c r="F29" s="10">
        <v>300</v>
      </c>
      <c r="G29" s="157"/>
      <c r="H29" s="157"/>
      <c r="I29" s="157"/>
      <c r="J29" s="157"/>
      <c r="K29" s="157"/>
      <c r="L29" s="157"/>
    </row>
    <row r="30" spans="1:12" ht="14.1" customHeight="1" x14ac:dyDescent="0.2">
      <c r="A30" s="23" t="s">
        <v>209</v>
      </c>
      <c r="B30" s="7" t="s">
        <v>210</v>
      </c>
      <c r="C30" s="35"/>
      <c r="D30" s="88">
        <v>0</v>
      </c>
      <c r="E30" s="36"/>
      <c r="F30" s="10">
        <v>0</v>
      </c>
      <c r="G30" s="157"/>
      <c r="H30" s="157"/>
      <c r="I30" s="157"/>
      <c r="J30" s="157"/>
      <c r="K30" s="157"/>
      <c r="L30" s="157"/>
    </row>
    <row r="31" spans="1:12" ht="14.1" customHeight="1" x14ac:dyDescent="0.2">
      <c r="A31" s="17" t="s">
        <v>15</v>
      </c>
      <c r="B31" s="18" t="s">
        <v>43</v>
      </c>
      <c r="C31" s="28"/>
      <c r="D31" s="84">
        <f>SUM(D12:D30)</f>
        <v>167622</v>
      </c>
      <c r="E31" s="28"/>
      <c r="F31" s="63">
        <f>SUM(F12:F30)</f>
        <v>181100</v>
      </c>
      <c r="G31" s="157"/>
      <c r="H31" s="157"/>
      <c r="I31" s="157"/>
      <c r="J31" s="157"/>
      <c r="K31" s="157"/>
      <c r="L31" s="157"/>
    </row>
    <row r="32" spans="1:12" ht="14.1" customHeight="1" x14ac:dyDescent="0.2">
      <c r="A32" s="6"/>
      <c r="B32" s="7"/>
      <c r="C32" s="9"/>
      <c r="D32" s="82"/>
      <c r="F32" s="65"/>
      <c r="G32" s="157"/>
      <c r="H32" s="157"/>
      <c r="I32" s="157"/>
      <c r="J32" s="157"/>
      <c r="K32" s="157"/>
      <c r="L32" s="157"/>
    </row>
    <row r="33" spans="1:12" ht="14.1" customHeight="1" x14ac:dyDescent="0.2">
      <c r="A33" s="167" t="s">
        <v>44</v>
      </c>
      <c r="B33" s="167"/>
      <c r="C33" s="9"/>
      <c r="D33" s="82"/>
      <c r="F33" s="65"/>
      <c r="G33" s="157"/>
      <c r="H33" s="157"/>
      <c r="I33" s="157"/>
      <c r="J33" s="157"/>
      <c r="K33" s="157"/>
      <c r="L33" s="157"/>
    </row>
    <row r="34" spans="1:12" ht="14.1" customHeight="1" x14ac:dyDescent="0.2">
      <c r="A34" s="22" t="s">
        <v>211</v>
      </c>
      <c r="B34" s="7" t="s">
        <v>46</v>
      </c>
      <c r="C34" s="12"/>
      <c r="D34" s="83">
        <v>0</v>
      </c>
      <c r="F34" s="10">
        <v>0</v>
      </c>
      <c r="G34" s="157"/>
      <c r="H34" s="157"/>
      <c r="I34" s="157"/>
      <c r="J34" s="157"/>
      <c r="K34" s="157"/>
      <c r="L34" s="157"/>
    </row>
    <row r="35" spans="1:12" ht="14.1" customHeight="1" x14ac:dyDescent="0.2">
      <c r="A35" s="17" t="s">
        <v>15</v>
      </c>
      <c r="B35" s="18" t="s">
        <v>47</v>
      </c>
      <c r="C35" s="28"/>
      <c r="D35" s="84">
        <f>SUM(D34:D34)</f>
        <v>0</v>
      </c>
      <c r="E35" s="28"/>
      <c r="F35" s="63"/>
      <c r="G35" s="157"/>
      <c r="H35" s="157"/>
      <c r="I35" s="157"/>
      <c r="J35" s="157"/>
      <c r="K35" s="157"/>
      <c r="L35" s="157"/>
    </row>
    <row r="36" spans="1:12" ht="14.1" customHeight="1" x14ac:dyDescent="0.2">
      <c r="A36" s="6"/>
      <c r="B36" s="7"/>
      <c r="C36" s="9"/>
      <c r="D36" s="82"/>
      <c r="F36" s="65"/>
      <c r="G36" s="157"/>
      <c r="H36" s="157"/>
      <c r="I36" s="157"/>
      <c r="J36" s="157"/>
      <c r="K36" s="157"/>
      <c r="L36" s="157"/>
    </row>
    <row r="37" spans="1:12" ht="14.1" customHeight="1" x14ac:dyDescent="0.2">
      <c r="A37" s="167" t="s">
        <v>48</v>
      </c>
      <c r="B37" s="167"/>
      <c r="C37" s="9"/>
      <c r="D37" s="82"/>
      <c r="F37" s="65"/>
      <c r="G37" s="157"/>
      <c r="H37" s="157"/>
      <c r="I37" s="157"/>
      <c r="J37" s="157"/>
      <c r="K37" s="157"/>
      <c r="L37" s="157"/>
    </row>
    <row r="38" spans="1:12" ht="14.1" customHeight="1" x14ac:dyDescent="0.2">
      <c r="A38" s="22" t="s">
        <v>212</v>
      </c>
      <c r="B38" s="7" t="s">
        <v>50</v>
      </c>
      <c r="C38" s="12"/>
      <c r="D38" s="85">
        <v>0</v>
      </c>
      <c r="F38" s="70">
        <v>0</v>
      </c>
      <c r="G38" s="157"/>
      <c r="H38" s="157"/>
      <c r="I38" s="157"/>
      <c r="J38" s="157"/>
      <c r="K38" s="157"/>
      <c r="L38" s="157"/>
    </row>
    <row r="39" spans="1:12" ht="14.1" customHeight="1" x14ac:dyDescent="0.2">
      <c r="A39" s="17" t="s">
        <v>15</v>
      </c>
      <c r="B39" s="18" t="s">
        <v>50</v>
      </c>
      <c r="C39" s="28"/>
      <c r="D39" s="86">
        <f>SUM(D38)</f>
        <v>0</v>
      </c>
      <c r="E39" s="28"/>
      <c r="F39" s="64"/>
      <c r="G39" s="157"/>
      <c r="H39" s="157"/>
      <c r="I39" s="157"/>
      <c r="J39" s="157"/>
      <c r="K39" s="157"/>
      <c r="L39" s="157"/>
    </row>
    <row r="40" spans="1:12" ht="14.1" customHeight="1" x14ac:dyDescent="0.2">
      <c r="A40" s="6"/>
      <c r="B40" s="7"/>
      <c r="C40" s="9"/>
      <c r="D40" s="82"/>
      <c r="F40" s="65"/>
    </row>
    <row r="41" spans="1:12" ht="14.1" customHeight="1" thickBot="1" x14ac:dyDescent="0.25">
      <c r="A41" s="17" t="s">
        <v>213</v>
      </c>
      <c r="B41" s="18"/>
      <c r="C41" s="28"/>
      <c r="D41" s="94">
        <f>D9+D31+D35+D39</f>
        <v>471922</v>
      </c>
      <c r="E41" s="93"/>
      <c r="F41" s="96">
        <f>F9+F31</f>
        <v>529000</v>
      </c>
    </row>
    <row r="42" spans="1:12" ht="13.5" thickTop="1" x14ac:dyDescent="0.2">
      <c r="A42" s="6"/>
      <c r="B42" s="7"/>
      <c r="C42" s="9"/>
      <c r="D42" s="8"/>
    </row>
    <row r="43" spans="1:12" x14ac:dyDescent="0.2">
      <c r="B43" s="30"/>
    </row>
    <row r="52" spans="4:6" x14ac:dyDescent="0.2">
      <c r="D52" s="8"/>
      <c r="E52" s="9"/>
      <c r="F52" s="8"/>
    </row>
  </sheetData>
  <dataConsolidate/>
  <mergeCells count="4">
    <mergeCell ref="A4:B4"/>
    <mergeCell ref="A11:B11"/>
    <mergeCell ref="A33:B33"/>
    <mergeCell ref="A37:B37"/>
  </mergeCells>
  <pageMargins left="0.5" right="0.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074D-D8CB-4911-BA0C-9679332D9DEB}">
  <dimension ref="A1:L70"/>
  <sheetViews>
    <sheetView topLeftCell="A12" zoomScaleNormal="100" workbookViewId="0"/>
  </sheetViews>
  <sheetFormatPr defaultColWidth="9.140625" defaultRowHeight="12.75" x14ac:dyDescent="0.2"/>
  <cols>
    <col min="1" max="1" width="14.7109375" style="25" customWidth="1"/>
    <col min="2" max="2" width="29.7109375" style="25" customWidth="1"/>
    <col min="3" max="3" width="1.7109375" style="25" customWidth="1"/>
    <col min="4" max="4" width="13.28515625" style="25" customWidth="1"/>
    <col min="5" max="5" width="1.7109375" style="25" customWidth="1"/>
    <col min="6" max="6" width="13.28515625" style="25" customWidth="1"/>
    <col min="7" max="16384" width="9.140625" style="25"/>
  </cols>
  <sheetData>
    <row r="1" spans="1:12" ht="13.5" thickBot="1" x14ac:dyDescent="0.25">
      <c r="A1" s="25" t="s">
        <v>468</v>
      </c>
    </row>
    <row r="2" spans="1:12" ht="36.75" thickBot="1" x14ac:dyDescent="0.25">
      <c r="A2" s="1" t="s">
        <v>0</v>
      </c>
      <c r="B2" s="2" t="s">
        <v>1</v>
      </c>
      <c r="C2" s="3"/>
      <c r="D2" s="5" t="s">
        <v>434</v>
      </c>
      <c r="E2" s="29"/>
      <c r="F2" s="77" t="s">
        <v>435</v>
      </c>
    </row>
    <row r="3" spans="1:12" ht="13.5" thickTop="1" x14ac:dyDescent="0.2">
      <c r="A3" s="6"/>
      <c r="B3" s="7"/>
      <c r="C3" s="9"/>
      <c r="D3" s="81"/>
      <c r="F3" s="26"/>
      <c r="G3" s="157"/>
      <c r="H3" s="157"/>
      <c r="I3" s="157"/>
      <c r="J3" s="157"/>
      <c r="K3" s="157"/>
      <c r="L3" s="157"/>
    </row>
    <row r="4" spans="1:12" x14ac:dyDescent="0.2">
      <c r="A4" s="167" t="s">
        <v>2</v>
      </c>
      <c r="B4" s="167"/>
      <c r="C4" s="12"/>
      <c r="D4" s="83">
        <v>0</v>
      </c>
      <c r="F4" s="16">
        <v>0</v>
      </c>
      <c r="G4" s="157"/>
      <c r="H4" s="157"/>
      <c r="I4" s="157"/>
      <c r="J4" s="157"/>
      <c r="K4" s="157"/>
      <c r="L4" s="157"/>
    </row>
    <row r="5" spans="1:12" x14ac:dyDescent="0.2">
      <c r="A5" s="17" t="s">
        <v>15</v>
      </c>
      <c r="B5" s="18" t="s">
        <v>16</v>
      </c>
      <c r="C5" s="28"/>
      <c r="D5" s="84">
        <f>SUM(D4:D4)</f>
        <v>0</v>
      </c>
      <c r="E5" s="28"/>
      <c r="F5" s="63">
        <f>SUM(F4)</f>
        <v>0</v>
      </c>
      <c r="G5" s="157"/>
      <c r="H5" s="157"/>
      <c r="I5" s="157"/>
      <c r="J5" s="157"/>
      <c r="K5" s="157"/>
      <c r="L5" s="157"/>
    </row>
    <row r="6" spans="1:12" x14ac:dyDescent="0.2">
      <c r="A6" s="6"/>
      <c r="B6" s="7"/>
      <c r="C6" s="9"/>
      <c r="D6" s="82"/>
      <c r="E6" s="7"/>
      <c r="F6" s="65"/>
      <c r="G6" s="157"/>
      <c r="H6" s="157"/>
      <c r="I6" s="157"/>
      <c r="J6" s="157"/>
      <c r="K6" s="157"/>
      <c r="L6" s="157"/>
    </row>
    <row r="7" spans="1:12" x14ac:dyDescent="0.2">
      <c r="A7" s="167" t="s">
        <v>18</v>
      </c>
      <c r="B7" s="167"/>
      <c r="C7" s="9"/>
      <c r="D7" s="82"/>
      <c r="E7" s="7"/>
      <c r="F7" s="65"/>
      <c r="G7" s="157"/>
      <c r="H7" s="157"/>
      <c r="I7" s="157"/>
      <c r="J7" s="157"/>
      <c r="K7" s="157"/>
      <c r="L7" s="157"/>
    </row>
    <row r="8" spans="1:12" x14ac:dyDescent="0.2">
      <c r="A8" s="22" t="s">
        <v>380</v>
      </c>
      <c r="B8" s="14" t="s">
        <v>189</v>
      </c>
      <c r="C8" s="9"/>
      <c r="D8" s="82">
        <v>24700</v>
      </c>
      <c r="E8" s="7"/>
      <c r="F8" s="10">
        <v>25000</v>
      </c>
      <c r="G8" s="157"/>
      <c r="H8" s="157"/>
      <c r="I8" s="157"/>
      <c r="J8" s="157"/>
      <c r="K8" s="157"/>
      <c r="L8" s="157"/>
    </row>
    <row r="9" spans="1:12" x14ac:dyDescent="0.2">
      <c r="A9" s="23" t="s">
        <v>381</v>
      </c>
      <c r="B9" s="7" t="s">
        <v>96</v>
      </c>
      <c r="C9" s="12"/>
      <c r="D9" s="83">
        <v>8000</v>
      </c>
      <c r="E9" s="7"/>
      <c r="F9" s="10">
        <v>8000</v>
      </c>
      <c r="G9" s="157"/>
      <c r="H9" s="157"/>
      <c r="I9" s="157"/>
      <c r="J9" s="157"/>
      <c r="K9" s="157"/>
      <c r="L9" s="157"/>
    </row>
    <row r="10" spans="1:12" x14ac:dyDescent="0.2">
      <c r="A10" s="23" t="s">
        <v>382</v>
      </c>
      <c r="B10" s="7" t="s">
        <v>383</v>
      </c>
      <c r="C10" s="12"/>
      <c r="D10" s="83">
        <v>4000</v>
      </c>
      <c r="E10" s="7"/>
      <c r="F10" s="10">
        <v>3000</v>
      </c>
      <c r="G10" s="157"/>
      <c r="H10" s="157"/>
      <c r="I10" s="157"/>
      <c r="J10" s="157"/>
      <c r="K10" s="157"/>
      <c r="L10" s="157"/>
    </row>
    <row r="11" spans="1:12" x14ac:dyDescent="0.2">
      <c r="A11" s="23" t="s">
        <v>384</v>
      </c>
      <c r="B11" s="7" t="s">
        <v>103</v>
      </c>
      <c r="C11" s="12"/>
      <c r="D11" s="83">
        <v>0</v>
      </c>
      <c r="E11" s="7"/>
      <c r="F11" s="10">
        <v>0</v>
      </c>
      <c r="G11" s="157"/>
      <c r="H11" s="157"/>
      <c r="I11" s="157"/>
      <c r="J11" s="157"/>
      <c r="K11" s="157"/>
      <c r="L11" s="157"/>
    </row>
    <row r="12" spans="1:12" x14ac:dyDescent="0.2">
      <c r="A12" s="23" t="s">
        <v>385</v>
      </c>
      <c r="B12" s="7" t="s">
        <v>108</v>
      </c>
      <c r="C12" s="12"/>
      <c r="D12" s="83">
        <v>1200</v>
      </c>
      <c r="E12" s="7"/>
      <c r="F12" s="10">
        <v>1000</v>
      </c>
      <c r="G12" s="157"/>
      <c r="H12" s="157"/>
      <c r="I12" s="157"/>
      <c r="J12" s="157"/>
      <c r="K12" s="157"/>
      <c r="L12" s="157"/>
    </row>
    <row r="13" spans="1:12" x14ac:dyDescent="0.2">
      <c r="A13" s="23" t="s">
        <v>386</v>
      </c>
      <c r="B13" s="7" t="s">
        <v>70</v>
      </c>
      <c r="C13" s="12"/>
      <c r="D13" s="83">
        <v>2000</v>
      </c>
      <c r="E13" s="7"/>
      <c r="F13" s="10">
        <v>1000</v>
      </c>
      <c r="G13" s="157"/>
      <c r="H13" s="157"/>
      <c r="I13" s="157"/>
      <c r="J13" s="157"/>
      <c r="K13" s="157"/>
      <c r="L13" s="157"/>
    </row>
    <row r="14" spans="1:12" x14ac:dyDescent="0.2">
      <c r="A14" s="23" t="s">
        <v>387</v>
      </c>
      <c r="B14" s="7" t="s">
        <v>40</v>
      </c>
      <c r="C14" s="12"/>
      <c r="D14" s="83">
        <v>-10988</v>
      </c>
      <c r="E14" s="7"/>
      <c r="F14" s="10">
        <v>-9959</v>
      </c>
      <c r="G14" s="157"/>
      <c r="H14" s="157"/>
      <c r="I14" s="157"/>
      <c r="J14" s="157"/>
      <c r="K14" s="157"/>
      <c r="L14" s="157"/>
    </row>
    <row r="15" spans="1:12" x14ac:dyDescent="0.2">
      <c r="A15" s="23" t="s">
        <v>388</v>
      </c>
      <c r="B15" s="7" t="s">
        <v>210</v>
      </c>
      <c r="C15" s="12"/>
      <c r="D15" s="83">
        <v>91950</v>
      </c>
      <c r="E15" s="7"/>
      <c r="F15" s="10">
        <v>0</v>
      </c>
      <c r="G15" s="157" t="s">
        <v>450</v>
      </c>
      <c r="H15" s="157"/>
      <c r="I15" s="157"/>
      <c r="J15" s="157"/>
      <c r="K15" s="157"/>
      <c r="L15" s="157"/>
    </row>
    <row r="16" spans="1:12" x14ac:dyDescent="0.2">
      <c r="A16" s="17" t="s">
        <v>15</v>
      </c>
      <c r="B16" s="18" t="s">
        <v>43</v>
      </c>
      <c r="C16" s="13"/>
      <c r="D16" s="84">
        <f>SUM(D8:D15)</f>
        <v>120862</v>
      </c>
      <c r="E16" s="13"/>
      <c r="F16" s="63">
        <f>SUM(F8:F15)</f>
        <v>28041</v>
      </c>
      <c r="G16" s="157"/>
      <c r="H16" s="157"/>
      <c r="I16" s="157"/>
      <c r="J16" s="157"/>
      <c r="K16" s="157"/>
      <c r="L16" s="157"/>
    </row>
    <row r="17" spans="1:12" x14ac:dyDescent="0.2">
      <c r="A17" s="6"/>
      <c r="B17" s="7"/>
      <c r="C17" s="9"/>
      <c r="D17" s="82"/>
      <c r="E17" s="7"/>
      <c r="F17" s="65"/>
      <c r="G17" s="157"/>
      <c r="H17" s="157"/>
      <c r="I17" s="157"/>
      <c r="J17" s="157"/>
      <c r="K17" s="157"/>
      <c r="L17" s="157"/>
    </row>
    <row r="18" spans="1:12" x14ac:dyDescent="0.2">
      <c r="A18" s="167" t="s">
        <v>44</v>
      </c>
      <c r="B18" s="167"/>
      <c r="C18" s="9"/>
      <c r="D18" s="82"/>
      <c r="E18" s="7"/>
      <c r="F18" s="65"/>
      <c r="G18" s="157"/>
      <c r="H18" s="157"/>
      <c r="I18" s="157"/>
      <c r="J18" s="157"/>
      <c r="K18" s="157"/>
      <c r="L18" s="157"/>
    </row>
    <row r="19" spans="1:12" x14ac:dyDescent="0.2">
      <c r="A19" s="22" t="s">
        <v>389</v>
      </c>
      <c r="B19" s="7" t="s">
        <v>46</v>
      </c>
      <c r="C19" s="12"/>
      <c r="D19" s="83">
        <v>0</v>
      </c>
      <c r="E19" s="7"/>
      <c r="F19" s="10">
        <v>0</v>
      </c>
      <c r="G19" s="157"/>
      <c r="H19" s="157"/>
      <c r="I19" s="157"/>
      <c r="J19" s="157"/>
      <c r="K19" s="157"/>
      <c r="L19" s="157"/>
    </row>
    <row r="20" spans="1:12" x14ac:dyDescent="0.2">
      <c r="A20" s="17" t="s">
        <v>15</v>
      </c>
      <c r="B20" s="18" t="s">
        <v>47</v>
      </c>
      <c r="C20" s="28"/>
      <c r="D20" s="84">
        <f>SUM(D19:D19)</f>
        <v>0</v>
      </c>
      <c r="E20" s="28"/>
      <c r="F20" s="63">
        <f>SUM(F19)</f>
        <v>0</v>
      </c>
      <c r="G20" s="157"/>
      <c r="H20" s="157"/>
      <c r="I20" s="157"/>
      <c r="J20" s="157"/>
      <c r="K20" s="157"/>
      <c r="L20" s="157"/>
    </row>
    <row r="21" spans="1:12" x14ac:dyDescent="0.2">
      <c r="A21" s="6"/>
      <c r="B21" s="7"/>
      <c r="C21" s="9"/>
      <c r="D21" s="82"/>
      <c r="E21" s="7"/>
      <c r="F21" s="65"/>
      <c r="G21" s="157"/>
      <c r="H21" s="157"/>
      <c r="I21" s="157"/>
      <c r="J21" s="157"/>
      <c r="K21" s="157"/>
      <c r="L21" s="157"/>
    </row>
    <row r="22" spans="1:12" x14ac:dyDescent="0.2">
      <c r="A22" s="167" t="s">
        <v>48</v>
      </c>
      <c r="B22" s="167"/>
      <c r="C22" s="9"/>
      <c r="D22" s="82"/>
      <c r="E22" s="7"/>
      <c r="F22" s="65"/>
      <c r="G22" s="157"/>
      <c r="H22" s="157"/>
      <c r="I22" s="157"/>
      <c r="J22" s="157"/>
      <c r="K22" s="157"/>
      <c r="L22" s="157"/>
    </row>
    <row r="23" spans="1:12" x14ac:dyDescent="0.2">
      <c r="A23" s="22" t="s">
        <v>390</v>
      </c>
      <c r="B23" s="7" t="s">
        <v>391</v>
      </c>
      <c r="C23" s="12"/>
      <c r="D23" s="85">
        <v>0</v>
      </c>
      <c r="E23" s="7"/>
      <c r="F23" s="66">
        <v>91950</v>
      </c>
      <c r="G23" s="157"/>
      <c r="H23" s="157"/>
      <c r="I23" s="157"/>
      <c r="J23" s="157"/>
      <c r="K23" s="157"/>
      <c r="L23" s="157"/>
    </row>
    <row r="24" spans="1:12" x14ac:dyDescent="0.2">
      <c r="A24" s="17" t="s">
        <v>15</v>
      </c>
      <c r="B24" s="18" t="s">
        <v>50</v>
      </c>
      <c r="C24" s="28"/>
      <c r="D24" s="86">
        <f>SUM(D23)</f>
        <v>0</v>
      </c>
      <c r="E24" s="64"/>
      <c r="F24" s="64">
        <f>SUM(F23)</f>
        <v>91950</v>
      </c>
      <c r="G24" s="157"/>
      <c r="H24" s="157"/>
      <c r="I24" s="157"/>
      <c r="J24" s="157"/>
      <c r="K24" s="157"/>
      <c r="L24" s="157"/>
    </row>
    <row r="25" spans="1:12" x14ac:dyDescent="0.2">
      <c r="A25" s="6"/>
      <c r="B25" s="7"/>
      <c r="C25" s="9"/>
      <c r="D25" s="82"/>
      <c r="E25" s="7"/>
      <c r="F25" s="97"/>
      <c r="G25" s="157"/>
      <c r="H25" s="157"/>
      <c r="I25" s="157"/>
      <c r="J25" s="157"/>
      <c r="K25" s="157"/>
      <c r="L25" s="157"/>
    </row>
    <row r="26" spans="1:12" ht="13.5" thickBot="1" x14ac:dyDescent="0.25">
      <c r="A26" s="17" t="s">
        <v>392</v>
      </c>
      <c r="B26" s="18"/>
      <c r="C26" s="28"/>
      <c r="D26" s="94">
        <f>D5+D16+D20+D24</f>
        <v>120862</v>
      </c>
      <c r="E26" s="19"/>
      <c r="F26" s="20">
        <f>F5+F16+F20+F24</f>
        <v>119991</v>
      </c>
    </row>
    <row r="27" spans="1:12" ht="13.5" thickTop="1" x14ac:dyDescent="0.2">
      <c r="A27" s="6"/>
      <c r="B27" s="7"/>
      <c r="C27" s="9"/>
      <c r="D27" s="8"/>
      <c r="E27" s="7"/>
      <c r="F27" s="7"/>
    </row>
    <row r="28" spans="1:12" x14ac:dyDescent="0.2">
      <c r="A28" s="7"/>
      <c r="B28" s="7"/>
      <c r="C28" s="7"/>
      <c r="D28" s="7"/>
      <c r="E28" s="7"/>
      <c r="F28" s="7"/>
    </row>
    <row r="29" spans="1:12" x14ac:dyDescent="0.2">
      <c r="A29" s="67"/>
      <c r="B29" s="7"/>
      <c r="C29" s="7"/>
      <c r="D29" s="7"/>
      <c r="E29" s="7"/>
      <c r="F29" s="7"/>
    </row>
    <row r="30" spans="1:12" x14ac:dyDescent="0.2">
      <c r="A30" s="7"/>
      <c r="B30" s="7"/>
      <c r="C30" s="7"/>
      <c r="D30" s="7"/>
      <c r="E30" s="7"/>
      <c r="F30" s="7"/>
    </row>
    <row r="31" spans="1:12" x14ac:dyDescent="0.2">
      <c r="A31" s="7"/>
      <c r="B31" s="7"/>
      <c r="C31" s="7"/>
      <c r="D31" s="7"/>
      <c r="E31" s="7"/>
      <c r="F31" s="7"/>
    </row>
    <row r="32" spans="1:12" x14ac:dyDescent="0.2">
      <c r="A32" s="7"/>
      <c r="B32" s="7"/>
      <c r="C32" s="7"/>
      <c r="D32" s="7"/>
      <c r="E32" s="7"/>
      <c r="F32" s="7"/>
    </row>
    <row r="33" spans="1:6" x14ac:dyDescent="0.2">
      <c r="A33" s="7"/>
      <c r="B33" s="7"/>
      <c r="C33" s="7"/>
      <c r="D33" s="7"/>
      <c r="E33" s="7"/>
      <c r="F33" s="7"/>
    </row>
    <row r="34" spans="1:6" x14ac:dyDescent="0.2">
      <c r="A34" s="7"/>
      <c r="B34" s="7"/>
      <c r="C34" s="7"/>
      <c r="D34" s="7"/>
      <c r="E34" s="7"/>
      <c r="F34" s="7"/>
    </row>
    <row r="35" spans="1:6" x14ac:dyDescent="0.2">
      <c r="A35" s="7"/>
      <c r="B35" s="7"/>
      <c r="C35" s="7"/>
      <c r="D35" s="7"/>
      <c r="E35" s="7"/>
      <c r="F35" s="7"/>
    </row>
    <row r="36" spans="1:6" x14ac:dyDescent="0.2">
      <c r="A36" s="7"/>
      <c r="B36" s="7"/>
      <c r="C36" s="7"/>
      <c r="D36" s="7"/>
      <c r="E36" s="7"/>
      <c r="F36" s="7"/>
    </row>
    <row r="37" spans="1:6" x14ac:dyDescent="0.2">
      <c r="A37" s="7"/>
      <c r="B37" s="7"/>
      <c r="C37" s="7"/>
      <c r="D37" s="7"/>
      <c r="E37" s="7"/>
      <c r="F37" s="7"/>
    </row>
    <row r="38" spans="1:6" x14ac:dyDescent="0.2">
      <c r="A38" s="7"/>
      <c r="B38" s="7"/>
      <c r="C38" s="7"/>
      <c r="D38" s="7"/>
      <c r="E38" s="7"/>
      <c r="F38" s="7"/>
    </row>
    <row r="39" spans="1:6" x14ac:dyDescent="0.2">
      <c r="A39" s="7"/>
      <c r="B39" s="7"/>
      <c r="C39" s="7"/>
      <c r="D39" s="7"/>
      <c r="E39" s="7"/>
      <c r="F39" s="7"/>
    </row>
    <row r="40" spans="1:6" x14ac:dyDescent="0.2">
      <c r="A40" s="7"/>
      <c r="B40" s="7"/>
      <c r="C40" s="7"/>
      <c r="D40" s="7"/>
      <c r="E40" s="7"/>
      <c r="F40" s="7"/>
    </row>
    <row r="41" spans="1:6" x14ac:dyDescent="0.2">
      <c r="A41" s="7"/>
      <c r="B41" s="7"/>
      <c r="C41" s="7"/>
      <c r="D41" s="7"/>
      <c r="E41" s="7"/>
      <c r="F41" s="7"/>
    </row>
    <row r="42" spans="1:6" x14ac:dyDescent="0.2">
      <c r="A42" s="7"/>
      <c r="B42" s="7"/>
      <c r="C42" s="7"/>
      <c r="D42" s="7"/>
      <c r="E42" s="7"/>
      <c r="F42" s="7"/>
    </row>
    <row r="43" spans="1:6" x14ac:dyDescent="0.2">
      <c r="A43" s="7"/>
      <c r="B43" s="7"/>
      <c r="C43" s="7"/>
      <c r="D43" s="7"/>
      <c r="E43" s="7"/>
      <c r="F43" s="7"/>
    </row>
    <row r="44" spans="1:6" x14ac:dyDescent="0.2">
      <c r="A44" s="7"/>
      <c r="B44" s="7"/>
      <c r="C44" s="7"/>
      <c r="D44" s="7"/>
      <c r="E44" s="7"/>
      <c r="F44" s="7"/>
    </row>
    <row r="45" spans="1:6" x14ac:dyDescent="0.2">
      <c r="A45" s="7"/>
      <c r="B45" s="7"/>
      <c r="C45" s="7"/>
      <c r="D45" s="7"/>
      <c r="E45" s="7"/>
      <c r="F45" s="7"/>
    </row>
    <row r="46" spans="1:6" x14ac:dyDescent="0.2">
      <c r="A46" s="7"/>
      <c r="B46" s="7"/>
      <c r="C46" s="7"/>
      <c r="D46" s="7"/>
      <c r="E46" s="7"/>
      <c r="F46" s="7"/>
    </row>
    <row r="47" spans="1:6" x14ac:dyDescent="0.2">
      <c r="A47" s="7"/>
      <c r="B47" s="7"/>
      <c r="C47" s="7"/>
      <c r="D47" s="7"/>
      <c r="E47" s="7"/>
      <c r="F47" s="7"/>
    </row>
    <row r="48" spans="1:6" x14ac:dyDescent="0.2">
      <c r="A48" s="7"/>
      <c r="B48" s="7"/>
      <c r="C48" s="7"/>
      <c r="D48" s="7"/>
      <c r="E48" s="7"/>
      <c r="F48" s="7"/>
    </row>
    <row r="49" spans="1:6" x14ac:dyDescent="0.2">
      <c r="A49" s="7"/>
      <c r="B49" s="7"/>
      <c r="C49" s="7"/>
      <c r="D49" s="7"/>
      <c r="E49" s="7"/>
      <c r="F49" s="7"/>
    </row>
    <row r="50" spans="1:6" x14ac:dyDescent="0.2">
      <c r="A50" s="7"/>
      <c r="B50" s="7"/>
      <c r="C50" s="7"/>
      <c r="D50" s="7"/>
      <c r="E50" s="7"/>
      <c r="F50" s="7"/>
    </row>
    <row r="51" spans="1:6" x14ac:dyDescent="0.2">
      <c r="A51" s="7"/>
      <c r="B51" s="7"/>
      <c r="C51" s="7"/>
      <c r="D51" s="7"/>
      <c r="E51" s="7"/>
      <c r="F51" s="7"/>
    </row>
    <row r="52" spans="1:6" x14ac:dyDescent="0.2">
      <c r="A52" s="7"/>
      <c r="B52" s="7"/>
      <c r="C52" s="7"/>
      <c r="D52" s="7"/>
      <c r="E52" s="7"/>
      <c r="F52" s="7"/>
    </row>
    <row r="53" spans="1:6" x14ac:dyDescent="0.2">
      <c r="A53" s="7"/>
      <c r="B53" s="7"/>
      <c r="C53" s="7"/>
      <c r="D53" s="7"/>
      <c r="E53" s="7"/>
      <c r="F53" s="7"/>
    </row>
    <row r="54" spans="1:6" x14ac:dyDescent="0.2">
      <c r="A54" s="7"/>
      <c r="B54" s="7"/>
      <c r="C54" s="7"/>
      <c r="D54" s="7"/>
      <c r="E54" s="7"/>
      <c r="F54" s="7"/>
    </row>
    <row r="55" spans="1:6" x14ac:dyDescent="0.2">
      <c r="A55" s="7"/>
      <c r="B55" s="7"/>
      <c r="C55" s="7"/>
      <c r="D55" s="7"/>
      <c r="E55" s="7"/>
      <c r="F55" s="7"/>
    </row>
    <row r="56" spans="1:6" x14ac:dyDescent="0.2">
      <c r="A56" s="7"/>
      <c r="B56" s="7"/>
      <c r="C56" s="7"/>
      <c r="D56" s="7"/>
      <c r="E56" s="7"/>
      <c r="F56" s="7"/>
    </row>
    <row r="57" spans="1:6" x14ac:dyDescent="0.2">
      <c r="A57" s="7"/>
      <c r="B57" s="7"/>
      <c r="C57" s="7"/>
      <c r="D57" s="7"/>
      <c r="E57" s="7"/>
      <c r="F57" s="7"/>
    </row>
    <row r="58" spans="1:6" x14ac:dyDescent="0.2">
      <c r="A58" s="7"/>
      <c r="B58" s="7"/>
      <c r="C58" s="7"/>
      <c r="D58" s="7"/>
      <c r="E58" s="7"/>
      <c r="F58" s="7"/>
    </row>
    <row r="59" spans="1:6" x14ac:dyDescent="0.2">
      <c r="A59" s="7"/>
      <c r="B59" s="7"/>
      <c r="C59" s="7"/>
      <c r="D59" s="7"/>
      <c r="E59" s="7"/>
      <c r="F59" s="7"/>
    </row>
    <row r="60" spans="1:6" x14ac:dyDescent="0.2">
      <c r="A60" s="7"/>
      <c r="B60" s="7"/>
      <c r="C60" s="7"/>
      <c r="D60" s="7"/>
      <c r="E60" s="7"/>
      <c r="F60" s="7"/>
    </row>
    <row r="61" spans="1:6" x14ac:dyDescent="0.2">
      <c r="A61" s="7"/>
      <c r="B61" s="7"/>
      <c r="C61" s="7"/>
      <c r="D61" s="7"/>
      <c r="E61" s="7"/>
      <c r="F61" s="7"/>
    </row>
    <row r="62" spans="1:6" x14ac:dyDescent="0.2">
      <c r="A62" s="7"/>
      <c r="B62" s="7"/>
      <c r="C62" s="7"/>
      <c r="D62" s="7"/>
      <c r="E62" s="7"/>
      <c r="F62" s="7"/>
    </row>
    <row r="63" spans="1:6" x14ac:dyDescent="0.2">
      <c r="A63" s="7"/>
      <c r="B63" s="7"/>
      <c r="C63" s="7"/>
      <c r="D63" s="7"/>
      <c r="E63" s="7"/>
      <c r="F63" s="7"/>
    </row>
    <row r="64" spans="1:6" x14ac:dyDescent="0.2">
      <c r="A64" s="7"/>
      <c r="B64" s="7"/>
      <c r="C64" s="7"/>
      <c r="D64" s="7"/>
      <c r="E64" s="7"/>
      <c r="F64" s="7"/>
    </row>
    <row r="65" spans="1:6" x14ac:dyDescent="0.2">
      <c r="A65" s="7"/>
      <c r="B65" s="7"/>
      <c r="C65" s="7"/>
      <c r="D65" s="7"/>
      <c r="E65" s="7"/>
      <c r="F65" s="7"/>
    </row>
    <row r="66" spans="1:6" x14ac:dyDescent="0.2">
      <c r="A66" s="7"/>
      <c r="B66" s="7"/>
      <c r="C66" s="7"/>
      <c r="D66" s="7"/>
      <c r="E66" s="7"/>
      <c r="F66" s="7"/>
    </row>
    <row r="67" spans="1:6" x14ac:dyDescent="0.2">
      <c r="A67" s="7"/>
      <c r="B67" s="7"/>
      <c r="C67" s="7"/>
      <c r="D67" s="7"/>
      <c r="E67" s="7"/>
      <c r="F67" s="7"/>
    </row>
    <row r="68" spans="1:6" x14ac:dyDescent="0.2">
      <c r="A68" s="7"/>
      <c r="B68" s="7"/>
      <c r="C68" s="7"/>
      <c r="D68" s="7"/>
      <c r="E68" s="7"/>
      <c r="F68" s="7"/>
    </row>
    <row r="69" spans="1:6" x14ac:dyDescent="0.2">
      <c r="A69" s="7"/>
      <c r="B69" s="7"/>
      <c r="C69" s="7"/>
      <c r="D69" s="7"/>
      <c r="E69" s="7"/>
      <c r="F69" s="7"/>
    </row>
    <row r="70" spans="1:6" x14ac:dyDescent="0.2">
      <c r="A70" s="7"/>
      <c r="B70" s="7"/>
      <c r="C70" s="7"/>
      <c r="D70" s="7"/>
      <c r="E70" s="7"/>
      <c r="F70" s="7"/>
    </row>
  </sheetData>
  <mergeCells count="4">
    <mergeCell ref="A4:B4"/>
    <mergeCell ref="A7:B7"/>
    <mergeCell ref="A18:B18"/>
    <mergeCell ref="A22:B22"/>
  </mergeCells>
  <pageMargins left="0.5" right="0.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F96D0-41BD-4A54-8D65-A127FA3A22D5}">
  <dimension ref="A1:M40"/>
  <sheetViews>
    <sheetView topLeftCell="A15" zoomScaleNormal="100" workbookViewId="0">
      <selection activeCell="G6" sqref="G6"/>
    </sheetView>
  </sheetViews>
  <sheetFormatPr defaultRowHeight="12.75" x14ac:dyDescent="0.2"/>
  <cols>
    <col min="1" max="1" width="14.7109375" style="25" customWidth="1"/>
    <col min="2" max="2" width="29.7109375" style="25" customWidth="1"/>
    <col min="3" max="3" width="1.7109375" style="25" customWidth="1"/>
    <col min="4" max="4" width="13.28515625" style="25" customWidth="1"/>
    <col min="5" max="5" width="1.7109375" style="25" customWidth="1"/>
    <col min="6" max="6" width="13.28515625" style="25" customWidth="1"/>
    <col min="7" max="229" width="9.140625" style="25"/>
    <col min="230" max="230" width="14.7109375" style="25" customWidth="1"/>
    <col min="231" max="231" width="29.7109375" style="25" customWidth="1"/>
    <col min="232" max="232" width="9.7109375" style="25" customWidth="1"/>
    <col min="233" max="233" width="1.7109375" style="25" customWidth="1"/>
    <col min="234" max="234" width="9.7109375" style="25" customWidth="1"/>
    <col min="235" max="235" width="1.7109375" style="25" customWidth="1"/>
    <col min="236" max="237" width="9.7109375" style="25" customWidth="1"/>
    <col min="238" max="238" width="1.7109375" style="25" customWidth="1"/>
    <col min="239" max="239" width="9.7109375" style="25" customWidth="1"/>
    <col min="240" max="240" width="1.7109375" style="25" customWidth="1"/>
    <col min="241" max="241" width="14.7109375" style="25" customWidth="1"/>
    <col min="242" max="242" width="1.7109375" style="25" customWidth="1"/>
    <col min="243" max="243" width="12.7109375" style="25" customWidth="1"/>
    <col min="244" max="485" width="9.140625" style="25"/>
    <col min="486" max="486" width="14.7109375" style="25" customWidth="1"/>
    <col min="487" max="487" width="29.7109375" style="25" customWidth="1"/>
    <col min="488" max="488" width="9.7109375" style="25" customWidth="1"/>
    <col min="489" max="489" width="1.7109375" style="25" customWidth="1"/>
    <col min="490" max="490" width="9.7109375" style="25" customWidth="1"/>
    <col min="491" max="491" width="1.7109375" style="25" customWidth="1"/>
    <col min="492" max="493" width="9.7109375" style="25" customWidth="1"/>
    <col min="494" max="494" width="1.7109375" style="25" customWidth="1"/>
    <col min="495" max="495" width="9.7109375" style="25" customWidth="1"/>
    <col min="496" max="496" width="1.7109375" style="25" customWidth="1"/>
    <col min="497" max="497" width="14.7109375" style="25" customWidth="1"/>
    <col min="498" max="498" width="1.7109375" style="25" customWidth="1"/>
    <col min="499" max="499" width="12.7109375" style="25" customWidth="1"/>
    <col min="500" max="741" width="9.140625" style="25"/>
    <col min="742" max="742" width="14.7109375" style="25" customWidth="1"/>
    <col min="743" max="743" width="29.7109375" style="25" customWidth="1"/>
    <col min="744" max="744" width="9.7109375" style="25" customWidth="1"/>
    <col min="745" max="745" width="1.7109375" style="25" customWidth="1"/>
    <col min="746" max="746" width="9.7109375" style="25" customWidth="1"/>
    <col min="747" max="747" width="1.7109375" style="25" customWidth="1"/>
    <col min="748" max="749" width="9.7109375" style="25" customWidth="1"/>
    <col min="750" max="750" width="1.7109375" style="25" customWidth="1"/>
    <col min="751" max="751" width="9.7109375" style="25" customWidth="1"/>
    <col min="752" max="752" width="1.7109375" style="25" customWidth="1"/>
    <col min="753" max="753" width="14.7109375" style="25" customWidth="1"/>
    <col min="754" max="754" width="1.7109375" style="25" customWidth="1"/>
    <col min="755" max="755" width="12.7109375" style="25" customWidth="1"/>
    <col min="756" max="997" width="9.140625" style="25"/>
    <col min="998" max="998" width="14.7109375" style="25" customWidth="1"/>
    <col min="999" max="999" width="29.7109375" style="25" customWidth="1"/>
    <col min="1000" max="1000" width="9.7109375" style="25" customWidth="1"/>
    <col min="1001" max="1001" width="1.7109375" style="25" customWidth="1"/>
    <col min="1002" max="1002" width="9.7109375" style="25" customWidth="1"/>
    <col min="1003" max="1003" width="1.7109375" style="25" customWidth="1"/>
    <col min="1004" max="1005" width="9.7109375" style="25" customWidth="1"/>
    <col min="1006" max="1006" width="1.7109375" style="25" customWidth="1"/>
    <col min="1007" max="1007" width="9.7109375" style="25" customWidth="1"/>
    <col min="1008" max="1008" width="1.7109375" style="25" customWidth="1"/>
    <col min="1009" max="1009" width="14.7109375" style="25" customWidth="1"/>
    <col min="1010" max="1010" width="1.7109375" style="25" customWidth="1"/>
    <col min="1011" max="1011" width="12.7109375" style="25" customWidth="1"/>
    <col min="1012" max="1253" width="9.140625" style="25"/>
    <col min="1254" max="1254" width="14.7109375" style="25" customWidth="1"/>
    <col min="1255" max="1255" width="29.7109375" style="25" customWidth="1"/>
    <col min="1256" max="1256" width="9.7109375" style="25" customWidth="1"/>
    <col min="1257" max="1257" width="1.7109375" style="25" customWidth="1"/>
    <col min="1258" max="1258" width="9.7109375" style="25" customWidth="1"/>
    <col min="1259" max="1259" width="1.7109375" style="25" customWidth="1"/>
    <col min="1260" max="1261" width="9.7109375" style="25" customWidth="1"/>
    <col min="1262" max="1262" width="1.7109375" style="25" customWidth="1"/>
    <col min="1263" max="1263" width="9.7109375" style="25" customWidth="1"/>
    <col min="1264" max="1264" width="1.7109375" style="25" customWidth="1"/>
    <col min="1265" max="1265" width="14.7109375" style="25" customWidth="1"/>
    <col min="1266" max="1266" width="1.7109375" style="25" customWidth="1"/>
    <col min="1267" max="1267" width="12.7109375" style="25" customWidth="1"/>
    <col min="1268" max="1509" width="9.140625" style="25"/>
    <col min="1510" max="1510" width="14.7109375" style="25" customWidth="1"/>
    <col min="1511" max="1511" width="29.7109375" style="25" customWidth="1"/>
    <col min="1512" max="1512" width="9.7109375" style="25" customWidth="1"/>
    <col min="1513" max="1513" width="1.7109375" style="25" customWidth="1"/>
    <col min="1514" max="1514" width="9.7109375" style="25" customWidth="1"/>
    <col min="1515" max="1515" width="1.7109375" style="25" customWidth="1"/>
    <col min="1516" max="1517" width="9.7109375" style="25" customWidth="1"/>
    <col min="1518" max="1518" width="1.7109375" style="25" customWidth="1"/>
    <col min="1519" max="1519" width="9.7109375" style="25" customWidth="1"/>
    <col min="1520" max="1520" width="1.7109375" style="25" customWidth="1"/>
    <col min="1521" max="1521" width="14.7109375" style="25" customWidth="1"/>
    <col min="1522" max="1522" width="1.7109375" style="25" customWidth="1"/>
    <col min="1523" max="1523" width="12.7109375" style="25" customWidth="1"/>
    <col min="1524" max="1765" width="9.140625" style="25"/>
    <col min="1766" max="1766" width="14.7109375" style="25" customWidth="1"/>
    <col min="1767" max="1767" width="29.7109375" style="25" customWidth="1"/>
    <col min="1768" max="1768" width="9.7109375" style="25" customWidth="1"/>
    <col min="1769" max="1769" width="1.7109375" style="25" customWidth="1"/>
    <col min="1770" max="1770" width="9.7109375" style="25" customWidth="1"/>
    <col min="1771" max="1771" width="1.7109375" style="25" customWidth="1"/>
    <col min="1772" max="1773" width="9.7109375" style="25" customWidth="1"/>
    <col min="1774" max="1774" width="1.7109375" style="25" customWidth="1"/>
    <col min="1775" max="1775" width="9.7109375" style="25" customWidth="1"/>
    <col min="1776" max="1776" width="1.7109375" style="25" customWidth="1"/>
    <col min="1777" max="1777" width="14.7109375" style="25" customWidth="1"/>
    <col min="1778" max="1778" width="1.7109375" style="25" customWidth="1"/>
    <col min="1779" max="1779" width="12.7109375" style="25" customWidth="1"/>
    <col min="1780" max="2021" width="9.140625" style="25"/>
    <col min="2022" max="2022" width="14.7109375" style="25" customWidth="1"/>
    <col min="2023" max="2023" width="29.7109375" style="25" customWidth="1"/>
    <col min="2024" max="2024" width="9.7109375" style="25" customWidth="1"/>
    <col min="2025" max="2025" width="1.7109375" style="25" customWidth="1"/>
    <col min="2026" max="2026" width="9.7109375" style="25" customWidth="1"/>
    <col min="2027" max="2027" width="1.7109375" style="25" customWidth="1"/>
    <col min="2028" max="2029" width="9.7109375" style="25" customWidth="1"/>
    <col min="2030" max="2030" width="1.7109375" style="25" customWidth="1"/>
    <col min="2031" max="2031" width="9.7109375" style="25" customWidth="1"/>
    <col min="2032" max="2032" width="1.7109375" style="25" customWidth="1"/>
    <col min="2033" max="2033" width="14.7109375" style="25" customWidth="1"/>
    <col min="2034" max="2034" width="1.7109375" style="25" customWidth="1"/>
    <col min="2035" max="2035" width="12.7109375" style="25" customWidth="1"/>
    <col min="2036" max="2277" width="9.140625" style="25"/>
    <col min="2278" max="2278" width="14.7109375" style="25" customWidth="1"/>
    <col min="2279" max="2279" width="29.7109375" style="25" customWidth="1"/>
    <col min="2280" max="2280" width="9.7109375" style="25" customWidth="1"/>
    <col min="2281" max="2281" width="1.7109375" style="25" customWidth="1"/>
    <col min="2282" max="2282" width="9.7109375" style="25" customWidth="1"/>
    <col min="2283" max="2283" width="1.7109375" style="25" customWidth="1"/>
    <col min="2284" max="2285" width="9.7109375" style="25" customWidth="1"/>
    <col min="2286" max="2286" width="1.7109375" style="25" customWidth="1"/>
    <col min="2287" max="2287" width="9.7109375" style="25" customWidth="1"/>
    <col min="2288" max="2288" width="1.7109375" style="25" customWidth="1"/>
    <col min="2289" max="2289" width="14.7109375" style="25" customWidth="1"/>
    <col min="2290" max="2290" width="1.7109375" style="25" customWidth="1"/>
    <col min="2291" max="2291" width="12.7109375" style="25" customWidth="1"/>
    <col min="2292" max="2533" width="9.140625" style="25"/>
    <col min="2534" max="2534" width="14.7109375" style="25" customWidth="1"/>
    <col min="2535" max="2535" width="29.7109375" style="25" customWidth="1"/>
    <col min="2536" max="2536" width="9.7109375" style="25" customWidth="1"/>
    <col min="2537" max="2537" width="1.7109375" style="25" customWidth="1"/>
    <col min="2538" max="2538" width="9.7109375" style="25" customWidth="1"/>
    <col min="2539" max="2539" width="1.7109375" style="25" customWidth="1"/>
    <col min="2540" max="2541" width="9.7109375" style="25" customWidth="1"/>
    <col min="2542" max="2542" width="1.7109375" style="25" customWidth="1"/>
    <col min="2543" max="2543" width="9.7109375" style="25" customWidth="1"/>
    <col min="2544" max="2544" width="1.7109375" style="25" customWidth="1"/>
    <col min="2545" max="2545" width="14.7109375" style="25" customWidth="1"/>
    <col min="2546" max="2546" width="1.7109375" style="25" customWidth="1"/>
    <col min="2547" max="2547" width="12.7109375" style="25" customWidth="1"/>
    <col min="2548" max="2789" width="9.140625" style="25"/>
    <col min="2790" max="2790" width="14.7109375" style="25" customWidth="1"/>
    <col min="2791" max="2791" width="29.7109375" style="25" customWidth="1"/>
    <col min="2792" max="2792" width="9.7109375" style="25" customWidth="1"/>
    <col min="2793" max="2793" width="1.7109375" style="25" customWidth="1"/>
    <col min="2794" max="2794" width="9.7109375" style="25" customWidth="1"/>
    <col min="2795" max="2795" width="1.7109375" style="25" customWidth="1"/>
    <col min="2796" max="2797" width="9.7109375" style="25" customWidth="1"/>
    <col min="2798" max="2798" width="1.7109375" style="25" customWidth="1"/>
    <col min="2799" max="2799" width="9.7109375" style="25" customWidth="1"/>
    <col min="2800" max="2800" width="1.7109375" style="25" customWidth="1"/>
    <col min="2801" max="2801" width="14.7109375" style="25" customWidth="1"/>
    <col min="2802" max="2802" width="1.7109375" style="25" customWidth="1"/>
    <col min="2803" max="2803" width="12.7109375" style="25" customWidth="1"/>
    <col min="2804" max="3045" width="9.140625" style="25"/>
    <col min="3046" max="3046" width="14.7109375" style="25" customWidth="1"/>
    <col min="3047" max="3047" width="29.7109375" style="25" customWidth="1"/>
    <col min="3048" max="3048" width="9.7109375" style="25" customWidth="1"/>
    <col min="3049" max="3049" width="1.7109375" style="25" customWidth="1"/>
    <col min="3050" max="3050" width="9.7109375" style="25" customWidth="1"/>
    <col min="3051" max="3051" width="1.7109375" style="25" customWidth="1"/>
    <col min="3052" max="3053" width="9.7109375" style="25" customWidth="1"/>
    <col min="3054" max="3054" width="1.7109375" style="25" customWidth="1"/>
    <col min="3055" max="3055" width="9.7109375" style="25" customWidth="1"/>
    <col min="3056" max="3056" width="1.7109375" style="25" customWidth="1"/>
    <col min="3057" max="3057" width="14.7109375" style="25" customWidth="1"/>
    <col min="3058" max="3058" width="1.7109375" style="25" customWidth="1"/>
    <col min="3059" max="3059" width="12.7109375" style="25" customWidth="1"/>
    <col min="3060" max="3301" width="9.140625" style="25"/>
    <col min="3302" max="3302" width="14.7109375" style="25" customWidth="1"/>
    <col min="3303" max="3303" width="29.7109375" style="25" customWidth="1"/>
    <col min="3304" max="3304" width="9.7109375" style="25" customWidth="1"/>
    <col min="3305" max="3305" width="1.7109375" style="25" customWidth="1"/>
    <col min="3306" max="3306" width="9.7109375" style="25" customWidth="1"/>
    <col min="3307" max="3307" width="1.7109375" style="25" customWidth="1"/>
    <col min="3308" max="3309" width="9.7109375" style="25" customWidth="1"/>
    <col min="3310" max="3310" width="1.7109375" style="25" customWidth="1"/>
    <col min="3311" max="3311" width="9.7109375" style="25" customWidth="1"/>
    <col min="3312" max="3312" width="1.7109375" style="25" customWidth="1"/>
    <col min="3313" max="3313" width="14.7109375" style="25" customWidth="1"/>
    <col min="3314" max="3314" width="1.7109375" style="25" customWidth="1"/>
    <col min="3315" max="3315" width="12.7109375" style="25" customWidth="1"/>
    <col min="3316" max="3557" width="9.140625" style="25"/>
    <col min="3558" max="3558" width="14.7109375" style="25" customWidth="1"/>
    <col min="3559" max="3559" width="29.7109375" style="25" customWidth="1"/>
    <col min="3560" max="3560" width="9.7109375" style="25" customWidth="1"/>
    <col min="3561" max="3561" width="1.7109375" style="25" customWidth="1"/>
    <col min="3562" max="3562" width="9.7109375" style="25" customWidth="1"/>
    <col min="3563" max="3563" width="1.7109375" style="25" customWidth="1"/>
    <col min="3564" max="3565" width="9.7109375" style="25" customWidth="1"/>
    <col min="3566" max="3566" width="1.7109375" style="25" customWidth="1"/>
    <col min="3567" max="3567" width="9.7109375" style="25" customWidth="1"/>
    <col min="3568" max="3568" width="1.7109375" style="25" customWidth="1"/>
    <col min="3569" max="3569" width="14.7109375" style="25" customWidth="1"/>
    <col min="3570" max="3570" width="1.7109375" style="25" customWidth="1"/>
    <col min="3571" max="3571" width="12.7109375" style="25" customWidth="1"/>
    <col min="3572" max="3813" width="9.140625" style="25"/>
    <col min="3814" max="3814" width="14.7109375" style="25" customWidth="1"/>
    <col min="3815" max="3815" width="29.7109375" style="25" customWidth="1"/>
    <col min="3816" max="3816" width="9.7109375" style="25" customWidth="1"/>
    <col min="3817" max="3817" width="1.7109375" style="25" customWidth="1"/>
    <col min="3818" max="3818" width="9.7109375" style="25" customWidth="1"/>
    <col min="3819" max="3819" width="1.7109375" style="25" customWidth="1"/>
    <col min="3820" max="3821" width="9.7109375" style="25" customWidth="1"/>
    <col min="3822" max="3822" width="1.7109375" style="25" customWidth="1"/>
    <col min="3823" max="3823" width="9.7109375" style="25" customWidth="1"/>
    <col min="3824" max="3824" width="1.7109375" style="25" customWidth="1"/>
    <col min="3825" max="3825" width="14.7109375" style="25" customWidth="1"/>
    <col min="3826" max="3826" width="1.7109375" style="25" customWidth="1"/>
    <col min="3827" max="3827" width="12.7109375" style="25" customWidth="1"/>
    <col min="3828" max="4069" width="9.140625" style="25"/>
    <col min="4070" max="4070" width="14.7109375" style="25" customWidth="1"/>
    <col min="4071" max="4071" width="29.7109375" style="25" customWidth="1"/>
    <col min="4072" max="4072" width="9.7109375" style="25" customWidth="1"/>
    <col min="4073" max="4073" width="1.7109375" style="25" customWidth="1"/>
    <col min="4074" max="4074" width="9.7109375" style="25" customWidth="1"/>
    <col min="4075" max="4075" width="1.7109375" style="25" customWidth="1"/>
    <col min="4076" max="4077" width="9.7109375" style="25" customWidth="1"/>
    <col min="4078" max="4078" width="1.7109375" style="25" customWidth="1"/>
    <col min="4079" max="4079" width="9.7109375" style="25" customWidth="1"/>
    <col min="4080" max="4080" width="1.7109375" style="25" customWidth="1"/>
    <col min="4081" max="4081" width="14.7109375" style="25" customWidth="1"/>
    <col min="4082" max="4082" width="1.7109375" style="25" customWidth="1"/>
    <col min="4083" max="4083" width="12.7109375" style="25" customWidth="1"/>
    <col min="4084" max="4325" width="9.140625" style="25"/>
    <col min="4326" max="4326" width="14.7109375" style="25" customWidth="1"/>
    <col min="4327" max="4327" width="29.7109375" style="25" customWidth="1"/>
    <col min="4328" max="4328" width="9.7109375" style="25" customWidth="1"/>
    <col min="4329" max="4329" width="1.7109375" style="25" customWidth="1"/>
    <col min="4330" max="4330" width="9.7109375" style="25" customWidth="1"/>
    <col min="4331" max="4331" width="1.7109375" style="25" customWidth="1"/>
    <col min="4332" max="4333" width="9.7109375" style="25" customWidth="1"/>
    <col min="4334" max="4334" width="1.7109375" style="25" customWidth="1"/>
    <col min="4335" max="4335" width="9.7109375" style="25" customWidth="1"/>
    <col min="4336" max="4336" width="1.7109375" style="25" customWidth="1"/>
    <col min="4337" max="4337" width="14.7109375" style="25" customWidth="1"/>
    <col min="4338" max="4338" width="1.7109375" style="25" customWidth="1"/>
    <col min="4339" max="4339" width="12.7109375" style="25" customWidth="1"/>
    <col min="4340" max="4581" width="9.140625" style="25"/>
    <col min="4582" max="4582" width="14.7109375" style="25" customWidth="1"/>
    <col min="4583" max="4583" width="29.7109375" style="25" customWidth="1"/>
    <col min="4584" max="4584" width="9.7109375" style="25" customWidth="1"/>
    <col min="4585" max="4585" width="1.7109375" style="25" customWidth="1"/>
    <col min="4586" max="4586" width="9.7109375" style="25" customWidth="1"/>
    <col min="4587" max="4587" width="1.7109375" style="25" customWidth="1"/>
    <col min="4588" max="4589" width="9.7109375" style="25" customWidth="1"/>
    <col min="4590" max="4590" width="1.7109375" style="25" customWidth="1"/>
    <col min="4591" max="4591" width="9.7109375" style="25" customWidth="1"/>
    <col min="4592" max="4592" width="1.7109375" style="25" customWidth="1"/>
    <col min="4593" max="4593" width="14.7109375" style="25" customWidth="1"/>
    <col min="4594" max="4594" width="1.7109375" style="25" customWidth="1"/>
    <col min="4595" max="4595" width="12.7109375" style="25" customWidth="1"/>
    <col min="4596" max="4837" width="9.140625" style="25"/>
    <col min="4838" max="4838" width="14.7109375" style="25" customWidth="1"/>
    <col min="4839" max="4839" width="29.7109375" style="25" customWidth="1"/>
    <col min="4840" max="4840" width="9.7109375" style="25" customWidth="1"/>
    <col min="4841" max="4841" width="1.7109375" style="25" customWidth="1"/>
    <col min="4842" max="4842" width="9.7109375" style="25" customWidth="1"/>
    <col min="4843" max="4843" width="1.7109375" style="25" customWidth="1"/>
    <col min="4844" max="4845" width="9.7109375" style="25" customWidth="1"/>
    <col min="4846" max="4846" width="1.7109375" style="25" customWidth="1"/>
    <col min="4847" max="4847" width="9.7109375" style="25" customWidth="1"/>
    <col min="4848" max="4848" width="1.7109375" style="25" customWidth="1"/>
    <col min="4849" max="4849" width="14.7109375" style="25" customWidth="1"/>
    <col min="4850" max="4850" width="1.7109375" style="25" customWidth="1"/>
    <col min="4851" max="4851" width="12.7109375" style="25" customWidth="1"/>
    <col min="4852" max="5093" width="9.140625" style="25"/>
    <col min="5094" max="5094" width="14.7109375" style="25" customWidth="1"/>
    <col min="5095" max="5095" width="29.7109375" style="25" customWidth="1"/>
    <col min="5096" max="5096" width="9.7109375" style="25" customWidth="1"/>
    <col min="5097" max="5097" width="1.7109375" style="25" customWidth="1"/>
    <col min="5098" max="5098" width="9.7109375" style="25" customWidth="1"/>
    <col min="5099" max="5099" width="1.7109375" style="25" customWidth="1"/>
    <col min="5100" max="5101" width="9.7109375" style="25" customWidth="1"/>
    <col min="5102" max="5102" width="1.7109375" style="25" customWidth="1"/>
    <col min="5103" max="5103" width="9.7109375" style="25" customWidth="1"/>
    <col min="5104" max="5104" width="1.7109375" style="25" customWidth="1"/>
    <col min="5105" max="5105" width="14.7109375" style="25" customWidth="1"/>
    <col min="5106" max="5106" width="1.7109375" style="25" customWidth="1"/>
    <col min="5107" max="5107" width="12.7109375" style="25" customWidth="1"/>
    <col min="5108" max="5349" width="9.140625" style="25"/>
    <col min="5350" max="5350" width="14.7109375" style="25" customWidth="1"/>
    <col min="5351" max="5351" width="29.7109375" style="25" customWidth="1"/>
    <col min="5352" max="5352" width="9.7109375" style="25" customWidth="1"/>
    <col min="5353" max="5353" width="1.7109375" style="25" customWidth="1"/>
    <col min="5354" max="5354" width="9.7109375" style="25" customWidth="1"/>
    <col min="5355" max="5355" width="1.7109375" style="25" customWidth="1"/>
    <col min="5356" max="5357" width="9.7109375" style="25" customWidth="1"/>
    <col min="5358" max="5358" width="1.7109375" style="25" customWidth="1"/>
    <col min="5359" max="5359" width="9.7109375" style="25" customWidth="1"/>
    <col min="5360" max="5360" width="1.7109375" style="25" customWidth="1"/>
    <col min="5361" max="5361" width="14.7109375" style="25" customWidth="1"/>
    <col min="5362" max="5362" width="1.7109375" style="25" customWidth="1"/>
    <col min="5363" max="5363" width="12.7109375" style="25" customWidth="1"/>
    <col min="5364" max="5605" width="9.140625" style="25"/>
    <col min="5606" max="5606" width="14.7109375" style="25" customWidth="1"/>
    <col min="5607" max="5607" width="29.7109375" style="25" customWidth="1"/>
    <col min="5608" max="5608" width="9.7109375" style="25" customWidth="1"/>
    <col min="5609" max="5609" width="1.7109375" style="25" customWidth="1"/>
    <col min="5610" max="5610" width="9.7109375" style="25" customWidth="1"/>
    <col min="5611" max="5611" width="1.7109375" style="25" customWidth="1"/>
    <col min="5612" max="5613" width="9.7109375" style="25" customWidth="1"/>
    <col min="5614" max="5614" width="1.7109375" style="25" customWidth="1"/>
    <col min="5615" max="5615" width="9.7109375" style="25" customWidth="1"/>
    <col min="5616" max="5616" width="1.7109375" style="25" customWidth="1"/>
    <col min="5617" max="5617" width="14.7109375" style="25" customWidth="1"/>
    <col min="5618" max="5618" width="1.7109375" style="25" customWidth="1"/>
    <col min="5619" max="5619" width="12.7109375" style="25" customWidth="1"/>
    <col min="5620" max="5861" width="9.140625" style="25"/>
    <col min="5862" max="5862" width="14.7109375" style="25" customWidth="1"/>
    <col min="5863" max="5863" width="29.7109375" style="25" customWidth="1"/>
    <col min="5864" max="5864" width="9.7109375" style="25" customWidth="1"/>
    <col min="5865" max="5865" width="1.7109375" style="25" customWidth="1"/>
    <col min="5866" max="5866" width="9.7109375" style="25" customWidth="1"/>
    <col min="5867" max="5867" width="1.7109375" style="25" customWidth="1"/>
    <col min="5868" max="5869" width="9.7109375" style="25" customWidth="1"/>
    <col min="5870" max="5870" width="1.7109375" style="25" customWidth="1"/>
    <col min="5871" max="5871" width="9.7109375" style="25" customWidth="1"/>
    <col min="5872" max="5872" width="1.7109375" style="25" customWidth="1"/>
    <col min="5873" max="5873" width="14.7109375" style="25" customWidth="1"/>
    <col min="5874" max="5874" width="1.7109375" style="25" customWidth="1"/>
    <col min="5875" max="5875" width="12.7109375" style="25" customWidth="1"/>
    <col min="5876" max="6117" width="9.140625" style="25"/>
    <col min="6118" max="6118" width="14.7109375" style="25" customWidth="1"/>
    <col min="6119" max="6119" width="29.7109375" style="25" customWidth="1"/>
    <col min="6120" max="6120" width="9.7109375" style="25" customWidth="1"/>
    <col min="6121" max="6121" width="1.7109375" style="25" customWidth="1"/>
    <col min="6122" max="6122" width="9.7109375" style="25" customWidth="1"/>
    <col min="6123" max="6123" width="1.7109375" style="25" customWidth="1"/>
    <col min="6124" max="6125" width="9.7109375" style="25" customWidth="1"/>
    <col min="6126" max="6126" width="1.7109375" style="25" customWidth="1"/>
    <col min="6127" max="6127" width="9.7109375" style="25" customWidth="1"/>
    <col min="6128" max="6128" width="1.7109375" style="25" customWidth="1"/>
    <col min="6129" max="6129" width="14.7109375" style="25" customWidth="1"/>
    <col min="6130" max="6130" width="1.7109375" style="25" customWidth="1"/>
    <col min="6131" max="6131" width="12.7109375" style="25" customWidth="1"/>
    <col min="6132" max="6373" width="9.140625" style="25"/>
    <col min="6374" max="6374" width="14.7109375" style="25" customWidth="1"/>
    <col min="6375" max="6375" width="29.7109375" style="25" customWidth="1"/>
    <col min="6376" max="6376" width="9.7109375" style="25" customWidth="1"/>
    <col min="6377" max="6377" width="1.7109375" style="25" customWidth="1"/>
    <col min="6378" max="6378" width="9.7109375" style="25" customWidth="1"/>
    <col min="6379" max="6379" width="1.7109375" style="25" customWidth="1"/>
    <col min="6380" max="6381" width="9.7109375" style="25" customWidth="1"/>
    <col min="6382" max="6382" width="1.7109375" style="25" customWidth="1"/>
    <col min="6383" max="6383" width="9.7109375" style="25" customWidth="1"/>
    <col min="6384" max="6384" width="1.7109375" style="25" customWidth="1"/>
    <col min="6385" max="6385" width="14.7109375" style="25" customWidth="1"/>
    <col min="6386" max="6386" width="1.7109375" style="25" customWidth="1"/>
    <col min="6387" max="6387" width="12.7109375" style="25" customWidth="1"/>
    <col min="6388" max="6629" width="9.140625" style="25"/>
    <col min="6630" max="6630" width="14.7109375" style="25" customWidth="1"/>
    <col min="6631" max="6631" width="29.7109375" style="25" customWidth="1"/>
    <col min="6632" max="6632" width="9.7109375" style="25" customWidth="1"/>
    <col min="6633" max="6633" width="1.7109375" style="25" customWidth="1"/>
    <col min="6634" max="6634" width="9.7109375" style="25" customWidth="1"/>
    <col min="6635" max="6635" width="1.7109375" style="25" customWidth="1"/>
    <col min="6636" max="6637" width="9.7109375" style="25" customWidth="1"/>
    <col min="6638" max="6638" width="1.7109375" style="25" customWidth="1"/>
    <col min="6639" max="6639" width="9.7109375" style="25" customWidth="1"/>
    <col min="6640" max="6640" width="1.7109375" style="25" customWidth="1"/>
    <col min="6641" max="6641" width="14.7109375" style="25" customWidth="1"/>
    <col min="6642" max="6642" width="1.7109375" style="25" customWidth="1"/>
    <col min="6643" max="6643" width="12.7109375" style="25" customWidth="1"/>
    <col min="6644" max="6885" width="9.140625" style="25"/>
    <col min="6886" max="6886" width="14.7109375" style="25" customWidth="1"/>
    <col min="6887" max="6887" width="29.7109375" style="25" customWidth="1"/>
    <col min="6888" max="6888" width="9.7109375" style="25" customWidth="1"/>
    <col min="6889" max="6889" width="1.7109375" style="25" customWidth="1"/>
    <col min="6890" max="6890" width="9.7109375" style="25" customWidth="1"/>
    <col min="6891" max="6891" width="1.7109375" style="25" customWidth="1"/>
    <col min="6892" max="6893" width="9.7109375" style="25" customWidth="1"/>
    <col min="6894" max="6894" width="1.7109375" style="25" customWidth="1"/>
    <col min="6895" max="6895" width="9.7109375" style="25" customWidth="1"/>
    <col min="6896" max="6896" width="1.7109375" style="25" customWidth="1"/>
    <col min="6897" max="6897" width="14.7109375" style="25" customWidth="1"/>
    <col min="6898" max="6898" width="1.7109375" style="25" customWidth="1"/>
    <col min="6899" max="6899" width="12.7109375" style="25" customWidth="1"/>
    <col min="6900" max="7141" width="9.140625" style="25"/>
    <col min="7142" max="7142" width="14.7109375" style="25" customWidth="1"/>
    <col min="7143" max="7143" width="29.7109375" style="25" customWidth="1"/>
    <col min="7144" max="7144" width="9.7109375" style="25" customWidth="1"/>
    <col min="7145" max="7145" width="1.7109375" style="25" customWidth="1"/>
    <col min="7146" max="7146" width="9.7109375" style="25" customWidth="1"/>
    <col min="7147" max="7147" width="1.7109375" style="25" customWidth="1"/>
    <col min="7148" max="7149" width="9.7109375" style="25" customWidth="1"/>
    <col min="7150" max="7150" width="1.7109375" style="25" customWidth="1"/>
    <col min="7151" max="7151" width="9.7109375" style="25" customWidth="1"/>
    <col min="7152" max="7152" width="1.7109375" style="25" customWidth="1"/>
    <col min="7153" max="7153" width="14.7109375" style="25" customWidth="1"/>
    <col min="7154" max="7154" width="1.7109375" style="25" customWidth="1"/>
    <col min="7155" max="7155" width="12.7109375" style="25" customWidth="1"/>
    <col min="7156" max="7397" width="9.140625" style="25"/>
    <col min="7398" max="7398" width="14.7109375" style="25" customWidth="1"/>
    <col min="7399" max="7399" width="29.7109375" style="25" customWidth="1"/>
    <col min="7400" max="7400" width="9.7109375" style="25" customWidth="1"/>
    <col min="7401" max="7401" width="1.7109375" style="25" customWidth="1"/>
    <col min="7402" max="7402" width="9.7109375" style="25" customWidth="1"/>
    <col min="7403" max="7403" width="1.7109375" style="25" customWidth="1"/>
    <col min="7404" max="7405" width="9.7109375" style="25" customWidth="1"/>
    <col min="7406" max="7406" width="1.7109375" style="25" customWidth="1"/>
    <col min="7407" max="7407" width="9.7109375" style="25" customWidth="1"/>
    <col min="7408" max="7408" width="1.7109375" style="25" customWidth="1"/>
    <col min="7409" max="7409" width="14.7109375" style="25" customWidth="1"/>
    <col min="7410" max="7410" width="1.7109375" style="25" customWidth="1"/>
    <col min="7411" max="7411" width="12.7109375" style="25" customWidth="1"/>
    <col min="7412" max="7653" width="9.140625" style="25"/>
    <col min="7654" max="7654" width="14.7109375" style="25" customWidth="1"/>
    <col min="7655" max="7655" width="29.7109375" style="25" customWidth="1"/>
    <col min="7656" max="7656" width="9.7109375" style="25" customWidth="1"/>
    <col min="7657" max="7657" width="1.7109375" style="25" customWidth="1"/>
    <col min="7658" max="7658" width="9.7109375" style="25" customWidth="1"/>
    <col min="7659" max="7659" width="1.7109375" style="25" customWidth="1"/>
    <col min="7660" max="7661" width="9.7109375" style="25" customWidth="1"/>
    <col min="7662" max="7662" width="1.7109375" style="25" customWidth="1"/>
    <col min="7663" max="7663" width="9.7109375" style="25" customWidth="1"/>
    <col min="7664" max="7664" width="1.7109375" style="25" customWidth="1"/>
    <col min="7665" max="7665" width="14.7109375" style="25" customWidth="1"/>
    <col min="7666" max="7666" width="1.7109375" style="25" customWidth="1"/>
    <col min="7667" max="7667" width="12.7109375" style="25" customWidth="1"/>
    <col min="7668" max="7909" width="9.140625" style="25"/>
    <col min="7910" max="7910" width="14.7109375" style="25" customWidth="1"/>
    <col min="7911" max="7911" width="29.7109375" style="25" customWidth="1"/>
    <col min="7912" max="7912" width="9.7109375" style="25" customWidth="1"/>
    <col min="7913" max="7913" width="1.7109375" style="25" customWidth="1"/>
    <col min="7914" max="7914" width="9.7109375" style="25" customWidth="1"/>
    <col min="7915" max="7915" width="1.7109375" style="25" customWidth="1"/>
    <col min="7916" max="7917" width="9.7109375" style="25" customWidth="1"/>
    <col min="7918" max="7918" width="1.7109375" style="25" customWidth="1"/>
    <col min="7919" max="7919" width="9.7109375" style="25" customWidth="1"/>
    <col min="7920" max="7920" width="1.7109375" style="25" customWidth="1"/>
    <col min="7921" max="7921" width="14.7109375" style="25" customWidth="1"/>
    <col min="7922" max="7922" width="1.7109375" style="25" customWidth="1"/>
    <col min="7923" max="7923" width="12.7109375" style="25" customWidth="1"/>
    <col min="7924" max="8165" width="9.140625" style="25"/>
    <col min="8166" max="8166" width="14.7109375" style="25" customWidth="1"/>
    <col min="8167" max="8167" width="29.7109375" style="25" customWidth="1"/>
    <col min="8168" max="8168" width="9.7109375" style="25" customWidth="1"/>
    <col min="8169" max="8169" width="1.7109375" style="25" customWidth="1"/>
    <col min="8170" max="8170" width="9.7109375" style="25" customWidth="1"/>
    <col min="8171" max="8171" width="1.7109375" style="25" customWidth="1"/>
    <col min="8172" max="8173" width="9.7109375" style="25" customWidth="1"/>
    <col min="8174" max="8174" width="1.7109375" style="25" customWidth="1"/>
    <col min="8175" max="8175" width="9.7109375" style="25" customWidth="1"/>
    <col min="8176" max="8176" width="1.7109375" style="25" customWidth="1"/>
    <col min="8177" max="8177" width="14.7109375" style="25" customWidth="1"/>
    <col min="8178" max="8178" width="1.7109375" style="25" customWidth="1"/>
    <col min="8179" max="8179" width="12.7109375" style="25" customWidth="1"/>
    <col min="8180" max="8421" width="9.140625" style="25"/>
    <col min="8422" max="8422" width="14.7109375" style="25" customWidth="1"/>
    <col min="8423" max="8423" width="29.7109375" style="25" customWidth="1"/>
    <col min="8424" max="8424" width="9.7109375" style="25" customWidth="1"/>
    <col min="8425" max="8425" width="1.7109375" style="25" customWidth="1"/>
    <col min="8426" max="8426" width="9.7109375" style="25" customWidth="1"/>
    <col min="8427" max="8427" width="1.7109375" style="25" customWidth="1"/>
    <col min="8428" max="8429" width="9.7109375" style="25" customWidth="1"/>
    <col min="8430" max="8430" width="1.7109375" style="25" customWidth="1"/>
    <col min="8431" max="8431" width="9.7109375" style="25" customWidth="1"/>
    <col min="8432" max="8432" width="1.7109375" style="25" customWidth="1"/>
    <col min="8433" max="8433" width="14.7109375" style="25" customWidth="1"/>
    <col min="8434" max="8434" width="1.7109375" style="25" customWidth="1"/>
    <col min="8435" max="8435" width="12.7109375" style="25" customWidth="1"/>
    <col min="8436" max="8677" width="9.140625" style="25"/>
    <col min="8678" max="8678" width="14.7109375" style="25" customWidth="1"/>
    <col min="8679" max="8679" width="29.7109375" style="25" customWidth="1"/>
    <col min="8680" max="8680" width="9.7109375" style="25" customWidth="1"/>
    <col min="8681" max="8681" width="1.7109375" style="25" customWidth="1"/>
    <col min="8682" max="8682" width="9.7109375" style="25" customWidth="1"/>
    <col min="8683" max="8683" width="1.7109375" style="25" customWidth="1"/>
    <col min="8684" max="8685" width="9.7109375" style="25" customWidth="1"/>
    <col min="8686" max="8686" width="1.7109375" style="25" customWidth="1"/>
    <col min="8687" max="8687" width="9.7109375" style="25" customWidth="1"/>
    <col min="8688" max="8688" width="1.7109375" style="25" customWidth="1"/>
    <col min="8689" max="8689" width="14.7109375" style="25" customWidth="1"/>
    <col min="8690" max="8690" width="1.7109375" style="25" customWidth="1"/>
    <col min="8691" max="8691" width="12.7109375" style="25" customWidth="1"/>
    <col min="8692" max="8933" width="9.140625" style="25"/>
    <col min="8934" max="8934" width="14.7109375" style="25" customWidth="1"/>
    <col min="8935" max="8935" width="29.7109375" style="25" customWidth="1"/>
    <col min="8936" max="8936" width="9.7109375" style="25" customWidth="1"/>
    <col min="8937" max="8937" width="1.7109375" style="25" customWidth="1"/>
    <col min="8938" max="8938" width="9.7109375" style="25" customWidth="1"/>
    <col min="8939" max="8939" width="1.7109375" style="25" customWidth="1"/>
    <col min="8940" max="8941" width="9.7109375" style="25" customWidth="1"/>
    <col min="8942" max="8942" width="1.7109375" style="25" customWidth="1"/>
    <col min="8943" max="8943" width="9.7109375" style="25" customWidth="1"/>
    <col min="8944" max="8944" width="1.7109375" style="25" customWidth="1"/>
    <col min="8945" max="8945" width="14.7109375" style="25" customWidth="1"/>
    <col min="8946" max="8946" width="1.7109375" style="25" customWidth="1"/>
    <col min="8947" max="8947" width="12.7109375" style="25" customWidth="1"/>
    <col min="8948" max="9189" width="9.140625" style="25"/>
    <col min="9190" max="9190" width="14.7109375" style="25" customWidth="1"/>
    <col min="9191" max="9191" width="29.7109375" style="25" customWidth="1"/>
    <col min="9192" max="9192" width="9.7109375" style="25" customWidth="1"/>
    <col min="9193" max="9193" width="1.7109375" style="25" customWidth="1"/>
    <col min="9194" max="9194" width="9.7109375" style="25" customWidth="1"/>
    <col min="9195" max="9195" width="1.7109375" style="25" customWidth="1"/>
    <col min="9196" max="9197" width="9.7109375" style="25" customWidth="1"/>
    <col min="9198" max="9198" width="1.7109375" style="25" customWidth="1"/>
    <col min="9199" max="9199" width="9.7109375" style="25" customWidth="1"/>
    <col min="9200" max="9200" width="1.7109375" style="25" customWidth="1"/>
    <col min="9201" max="9201" width="14.7109375" style="25" customWidth="1"/>
    <col min="9202" max="9202" width="1.7109375" style="25" customWidth="1"/>
    <col min="9203" max="9203" width="12.7109375" style="25" customWidth="1"/>
    <col min="9204" max="9445" width="9.140625" style="25"/>
    <col min="9446" max="9446" width="14.7109375" style="25" customWidth="1"/>
    <col min="9447" max="9447" width="29.7109375" style="25" customWidth="1"/>
    <col min="9448" max="9448" width="9.7109375" style="25" customWidth="1"/>
    <col min="9449" max="9449" width="1.7109375" style="25" customWidth="1"/>
    <col min="9450" max="9450" width="9.7109375" style="25" customWidth="1"/>
    <col min="9451" max="9451" width="1.7109375" style="25" customWidth="1"/>
    <col min="9452" max="9453" width="9.7109375" style="25" customWidth="1"/>
    <col min="9454" max="9454" width="1.7109375" style="25" customWidth="1"/>
    <col min="9455" max="9455" width="9.7109375" style="25" customWidth="1"/>
    <col min="9456" max="9456" width="1.7109375" style="25" customWidth="1"/>
    <col min="9457" max="9457" width="14.7109375" style="25" customWidth="1"/>
    <col min="9458" max="9458" width="1.7109375" style="25" customWidth="1"/>
    <col min="9459" max="9459" width="12.7109375" style="25" customWidth="1"/>
    <col min="9460" max="9701" width="9.140625" style="25"/>
    <col min="9702" max="9702" width="14.7109375" style="25" customWidth="1"/>
    <col min="9703" max="9703" width="29.7109375" style="25" customWidth="1"/>
    <col min="9704" max="9704" width="9.7109375" style="25" customWidth="1"/>
    <col min="9705" max="9705" width="1.7109375" style="25" customWidth="1"/>
    <col min="9706" max="9706" width="9.7109375" style="25" customWidth="1"/>
    <col min="9707" max="9707" width="1.7109375" style="25" customWidth="1"/>
    <col min="9708" max="9709" width="9.7109375" style="25" customWidth="1"/>
    <col min="9710" max="9710" width="1.7109375" style="25" customWidth="1"/>
    <col min="9711" max="9711" width="9.7109375" style="25" customWidth="1"/>
    <col min="9712" max="9712" width="1.7109375" style="25" customWidth="1"/>
    <col min="9713" max="9713" width="14.7109375" style="25" customWidth="1"/>
    <col min="9714" max="9714" width="1.7109375" style="25" customWidth="1"/>
    <col min="9715" max="9715" width="12.7109375" style="25" customWidth="1"/>
    <col min="9716" max="9957" width="9.140625" style="25"/>
    <col min="9958" max="9958" width="14.7109375" style="25" customWidth="1"/>
    <col min="9959" max="9959" width="29.7109375" style="25" customWidth="1"/>
    <col min="9960" max="9960" width="9.7109375" style="25" customWidth="1"/>
    <col min="9961" max="9961" width="1.7109375" style="25" customWidth="1"/>
    <col min="9962" max="9962" width="9.7109375" style="25" customWidth="1"/>
    <col min="9963" max="9963" width="1.7109375" style="25" customWidth="1"/>
    <col min="9964" max="9965" width="9.7109375" style="25" customWidth="1"/>
    <col min="9966" max="9966" width="1.7109375" style="25" customWidth="1"/>
    <col min="9967" max="9967" width="9.7109375" style="25" customWidth="1"/>
    <col min="9968" max="9968" width="1.7109375" style="25" customWidth="1"/>
    <col min="9969" max="9969" width="14.7109375" style="25" customWidth="1"/>
    <col min="9970" max="9970" width="1.7109375" style="25" customWidth="1"/>
    <col min="9971" max="9971" width="12.7109375" style="25" customWidth="1"/>
    <col min="9972" max="10213" width="9.140625" style="25"/>
    <col min="10214" max="10214" width="14.7109375" style="25" customWidth="1"/>
    <col min="10215" max="10215" width="29.7109375" style="25" customWidth="1"/>
    <col min="10216" max="10216" width="9.7109375" style="25" customWidth="1"/>
    <col min="10217" max="10217" width="1.7109375" style="25" customWidth="1"/>
    <col min="10218" max="10218" width="9.7109375" style="25" customWidth="1"/>
    <col min="10219" max="10219" width="1.7109375" style="25" customWidth="1"/>
    <col min="10220" max="10221" width="9.7109375" style="25" customWidth="1"/>
    <col min="10222" max="10222" width="1.7109375" style="25" customWidth="1"/>
    <col min="10223" max="10223" width="9.7109375" style="25" customWidth="1"/>
    <col min="10224" max="10224" width="1.7109375" style="25" customWidth="1"/>
    <col min="10225" max="10225" width="14.7109375" style="25" customWidth="1"/>
    <col min="10226" max="10226" width="1.7109375" style="25" customWidth="1"/>
    <col min="10227" max="10227" width="12.7109375" style="25" customWidth="1"/>
    <col min="10228" max="10469" width="9.140625" style="25"/>
    <col min="10470" max="10470" width="14.7109375" style="25" customWidth="1"/>
    <col min="10471" max="10471" width="29.7109375" style="25" customWidth="1"/>
    <col min="10472" max="10472" width="9.7109375" style="25" customWidth="1"/>
    <col min="10473" max="10473" width="1.7109375" style="25" customWidth="1"/>
    <col min="10474" max="10474" width="9.7109375" style="25" customWidth="1"/>
    <col min="10475" max="10475" width="1.7109375" style="25" customWidth="1"/>
    <col min="10476" max="10477" width="9.7109375" style="25" customWidth="1"/>
    <col min="10478" max="10478" width="1.7109375" style="25" customWidth="1"/>
    <col min="10479" max="10479" width="9.7109375" style="25" customWidth="1"/>
    <col min="10480" max="10480" width="1.7109375" style="25" customWidth="1"/>
    <col min="10481" max="10481" width="14.7109375" style="25" customWidth="1"/>
    <col min="10482" max="10482" width="1.7109375" style="25" customWidth="1"/>
    <col min="10483" max="10483" width="12.7109375" style="25" customWidth="1"/>
    <col min="10484" max="10725" width="9.140625" style="25"/>
    <col min="10726" max="10726" width="14.7109375" style="25" customWidth="1"/>
    <col min="10727" max="10727" width="29.7109375" style="25" customWidth="1"/>
    <col min="10728" max="10728" width="9.7109375" style="25" customWidth="1"/>
    <col min="10729" max="10729" width="1.7109375" style="25" customWidth="1"/>
    <col min="10730" max="10730" width="9.7109375" style="25" customWidth="1"/>
    <col min="10731" max="10731" width="1.7109375" style="25" customWidth="1"/>
    <col min="10732" max="10733" width="9.7109375" style="25" customWidth="1"/>
    <col min="10734" max="10734" width="1.7109375" style="25" customWidth="1"/>
    <col min="10735" max="10735" width="9.7109375" style="25" customWidth="1"/>
    <col min="10736" max="10736" width="1.7109375" style="25" customWidth="1"/>
    <col min="10737" max="10737" width="14.7109375" style="25" customWidth="1"/>
    <col min="10738" max="10738" width="1.7109375" style="25" customWidth="1"/>
    <col min="10739" max="10739" width="12.7109375" style="25" customWidth="1"/>
    <col min="10740" max="10981" width="9.140625" style="25"/>
    <col min="10982" max="10982" width="14.7109375" style="25" customWidth="1"/>
    <col min="10983" max="10983" width="29.7109375" style="25" customWidth="1"/>
    <col min="10984" max="10984" width="9.7109375" style="25" customWidth="1"/>
    <col min="10985" max="10985" width="1.7109375" style="25" customWidth="1"/>
    <col min="10986" max="10986" width="9.7109375" style="25" customWidth="1"/>
    <col min="10987" max="10987" width="1.7109375" style="25" customWidth="1"/>
    <col min="10988" max="10989" width="9.7109375" style="25" customWidth="1"/>
    <col min="10990" max="10990" width="1.7109375" style="25" customWidth="1"/>
    <col min="10991" max="10991" width="9.7109375" style="25" customWidth="1"/>
    <col min="10992" max="10992" width="1.7109375" style="25" customWidth="1"/>
    <col min="10993" max="10993" width="14.7109375" style="25" customWidth="1"/>
    <col min="10994" max="10994" width="1.7109375" style="25" customWidth="1"/>
    <col min="10995" max="10995" width="12.7109375" style="25" customWidth="1"/>
    <col min="10996" max="11237" width="9.140625" style="25"/>
    <col min="11238" max="11238" width="14.7109375" style="25" customWidth="1"/>
    <col min="11239" max="11239" width="29.7109375" style="25" customWidth="1"/>
    <col min="11240" max="11240" width="9.7109375" style="25" customWidth="1"/>
    <col min="11241" max="11241" width="1.7109375" style="25" customWidth="1"/>
    <col min="11242" max="11242" width="9.7109375" style="25" customWidth="1"/>
    <col min="11243" max="11243" width="1.7109375" style="25" customWidth="1"/>
    <col min="11244" max="11245" width="9.7109375" style="25" customWidth="1"/>
    <col min="11246" max="11246" width="1.7109375" style="25" customWidth="1"/>
    <col min="11247" max="11247" width="9.7109375" style="25" customWidth="1"/>
    <col min="11248" max="11248" width="1.7109375" style="25" customWidth="1"/>
    <col min="11249" max="11249" width="14.7109375" style="25" customWidth="1"/>
    <col min="11250" max="11250" width="1.7109375" style="25" customWidth="1"/>
    <col min="11251" max="11251" width="12.7109375" style="25" customWidth="1"/>
    <col min="11252" max="11493" width="9.140625" style="25"/>
    <col min="11494" max="11494" width="14.7109375" style="25" customWidth="1"/>
    <col min="11495" max="11495" width="29.7109375" style="25" customWidth="1"/>
    <col min="11496" max="11496" width="9.7109375" style="25" customWidth="1"/>
    <col min="11497" max="11497" width="1.7109375" style="25" customWidth="1"/>
    <col min="11498" max="11498" width="9.7109375" style="25" customWidth="1"/>
    <col min="11499" max="11499" width="1.7109375" style="25" customWidth="1"/>
    <col min="11500" max="11501" width="9.7109375" style="25" customWidth="1"/>
    <col min="11502" max="11502" width="1.7109375" style="25" customWidth="1"/>
    <col min="11503" max="11503" width="9.7109375" style="25" customWidth="1"/>
    <col min="11504" max="11504" width="1.7109375" style="25" customWidth="1"/>
    <col min="11505" max="11505" width="14.7109375" style="25" customWidth="1"/>
    <col min="11506" max="11506" width="1.7109375" style="25" customWidth="1"/>
    <col min="11507" max="11507" width="12.7109375" style="25" customWidth="1"/>
    <col min="11508" max="11749" width="9.140625" style="25"/>
    <col min="11750" max="11750" width="14.7109375" style="25" customWidth="1"/>
    <col min="11751" max="11751" width="29.7109375" style="25" customWidth="1"/>
    <col min="11752" max="11752" width="9.7109375" style="25" customWidth="1"/>
    <col min="11753" max="11753" width="1.7109375" style="25" customWidth="1"/>
    <col min="11754" max="11754" width="9.7109375" style="25" customWidth="1"/>
    <col min="11755" max="11755" width="1.7109375" style="25" customWidth="1"/>
    <col min="11756" max="11757" width="9.7109375" style="25" customWidth="1"/>
    <col min="11758" max="11758" width="1.7109375" style="25" customWidth="1"/>
    <col min="11759" max="11759" width="9.7109375" style="25" customWidth="1"/>
    <col min="11760" max="11760" width="1.7109375" style="25" customWidth="1"/>
    <col min="11761" max="11761" width="14.7109375" style="25" customWidth="1"/>
    <col min="11762" max="11762" width="1.7109375" style="25" customWidth="1"/>
    <col min="11763" max="11763" width="12.7109375" style="25" customWidth="1"/>
    <col min="11764" max="12005" width="9.140625" style="25"/>
    <col min="12006" max="12006" width="14.7109375" style="25" customWidth="1"/>
    <col min="12007" max="12007" width="29.7109375" style="25" customWidth="1"/>
    <col min="12008" max="12008" width="9.7109375" style="25" customWidth="1"/>
    <col min="12009" max="12009" width="1.7109375" style="25" customWidth="1"/>
    <col min="12010" max="12010" width="9.7109375" style="25" customWidth="1"/>
    <col min="12011" max="12011" width="1.7109375" style="25" customWidth="1"/>
    <col min="12012" max="12013" width="9.7109375" style="25" customWidth="1"/>
    <col min="12014" max="12014" width="1.7109375" style="25" customWidth="1"/>
    <col min="12015" max="12015" width="9.7109375" style="25" customWidth="1"/>
    <col min="12016" max="12016" width="1.7109375" style="25" customWidth="1"/>
    <col min="12017" max="12017" width="14.7109375" style="25" customWidth="1"/>
    <col min="12018" max="12018" width="1.7109375" style="25" customWidth="1"/>
    <col min="12019" max="12019" width="12.7109375" style="25" customWidth="1"/>
    <col min="12020" max="12261" width="9.140625" style="25"/>
    <col min="12262" max="12262" width="14.7109375" style="25" customWidth="1"/>
    <col min="12263" max="12263" width="29.7109375" style="25" customWidth="1"/>
    <col min="12264" max="12264" width="9.7109375" style="25" customWidth="1"/>
    <col min="12265" max="12265" width="1.7109375" style="25" customWidth="1"/>
    <col min="12266" max="12266" width="9.7109375" style="25" customWidth="1"/>
    <col min="12267" max="12267" width="1.7109375" style="25" customWidth="1"/>
    <col min="12268" max="12269" width="9.7109375" style="25" customWidth="1"/>
    <col min="12270" max="12270" width="1.7109375" style="25" customWidth="1"/>
    <col min="12271" max="12271" width="9.7109375" style="25" customWidth="1"/>
    <col min="12272" max="12272" width="1.7109375" style="25" customWidth="1"/>
    <col min="12273" max="12273" width="14.7109375" style="25" customWidth="1"/>
    <col min="12274" max="12274" width="1.7109375" style="25" customWidth="1"/>
    <col min="12275" max="12275" width="12.7109375" style="25" customWidth="1"/>
    <col min="12276" max="12517" width="9.140625" style="25"/>
    <col min="12518" max="12518" width="14.7109375" style="25" customWidth="1"/>
    <col min="12519" max="12519" width="29.7109375" style="25" customWidth="1"/>
    <col min="12520" max="12520" width="9.7109375" style="25" customWidth="1"/>
    <col min="12521" max="12521" width="1.7109375" style="25" customWidth="1"/>
    <col min="12522" max="12522" width="9.7109375" style="25" customWidth="1"/>
    <col min="12523" max="12523" width="1.7109375" style="25" customWidth="1"/>
    <col min="12524" max="12525" width="9.7109375" style="25" customWidth="1"/>
    <col min="12526" max="12526" width="1.7109375" style="25" customWidth="1"/>
    <col min="12527" max="12527" width="9.7109375" style="25" customWidth="1"/>
    <col min="12528" max="12528" width="1.7109375" style="25" customWidth="1"/>
    <col min="12529" max="12529" width="14.7109375" style="25" customWidth="1"/>
    <col min="12530" max="12530" width="1.7109375" style="25" customWidth="1"/>
    <col min="12531" max="12531" width="12.7109375" style="25" customWidth="1"/>
    <col min="12532" max="12773" width="9.140625" style="25"/>
    <col min="12774" max="12774" width="14.7109375" style="25" customWidth="1"/>
    <col min="12775" max="12775" width="29.7109375" style="25" customWidth="1"/>
    <col min="12776" max="12776" width="9.7109375" style="25" customWidth="1"/>
    <col min="12777" max="12777" width="1.7109375" style="25" customWidth="1"/>
    <col min="12778" max="12778" width="9.7109375" style="25" customWidth="1"/>
    <col min="12779" max="12779" width="1.7109375" style="25" customWidth="1"/>
    <col min="12780" max="12781" width="9.7109375" style="25" customWidth="1"/>
    <col min="12782" max="12782" width="1.7109375" style="25" customWidth="1"/>
    <col min="12783" max="12783" width="9.7109375" style="25" customWidth="1"/>
    <col min="12784" max="12784" width="1.7109375" style="25" customWidth="1"/>
    <col min="12785" max="12785" width="14.7109375" style="25" customWidth="1"/>
    <col min="12786" max="12786" width="1.7109375" style="25" customWidth="1"/>
    <col min="12787" max="12787" width="12.7109375" style="25" customWidth="1"/>
    <col min="12788" max="13029" width="9.140625" style="25"/>
    <col min="13030" max="13030" width="14.7109375" style="25" customWidth="1"/>
    <col min="13031" max="13031" width="29.7109375" style="25" customWidth="1"/>
    <col min="13032" max="13032" width="9.7109375" style="25" customWidth="1"/>
    <col min="13033" max="13033" width="1.7109375" style="25" customWidth="1"/>
    <col min="13034" max="13034" width="9.7109375" style="25" customWidth="1"/>
    <col min="13035" max="13035" width="1.7109375" style="25" customWidth="1"/>
    <col min="13036" max="13037" width="9.7109375" style="25" customWidth="1"/>
    <col min="13038" max="13038" width="1.7109375" style="25" customWidth="1"/>
    <col min="13039" max="13039" width="9.7109375" style="25" customWidth="1"/>
    <col min="13040" max="13040" width="1.7109375" style="25" customWidth="1"/>
    <col min="13041" max="13041" width="14.7109375" style="25" customWidth="1"/>
    <col min="13042" max="13042" width="1.7109375" style="25" customWidth="1"/>
    <col min="13043" max="13043" width="12.7109375" style="25" customWidth="1"/>
    <col min="13044" max="13285" width="9.140625" style="25"/>
    <col min="13286" max="13286" width="14.7109375" style="25" customWidth="1"/>
    <col min="13287" max="13287" width="29.7109375" style="25" customWidth="1"/>
    <col min="13288" max="13288" width="9.7109375" style="25" customWidth="1"/>
    <col min="13289" max="13289" width="1.7109375" style="25" customWidth="1"/>
    <col min="13290" max="13290" width="9.7109375" style="25" customWidth="1"/>
    <col min="13291" max="13291" width="1.7109375" style="25" customWidth="1"/>
    <col min="13292" max="13293" width="9.7109375" style="25" customWidth="1"/>
    <col min="13294" max="13294" width="1.7109375" style="25" customWidth="1"/>
    <col min="13295" max="13295" width="9.7109375" style="25" customWidth="1"/>
    <col min="13296" max="13296" width="1.7109375" style="25" customWidth="1"/>
    <col min="13297" max="13297" width="14.7109375" style="25" customWidth="1"/>
    <col min="13298" max="13298" width="1.7109375" style="25" customWidth="1"/>
    <col min="13299" max="13299" width="12.7109375" style="25" customWidth="1"/>
    <col min="13300" max="13541" width="9.140625" style="25"/>
    <col min="13542" max="13542" width="14.7109375" style="25" customWidth="1"/>
    <col min="13543" max="13543" width="29.7109375" style="25" customWidth="1"/>
    <col min="13544" max="13544" width="9.7109375" style="25" customWidth="1"/>
    <col min="13545" max="13545" width="1.7109375" style="25" customWidth="1"/>
    <col min="13546" max="13546" width="9.7109375" style="25" customWidth="1"/>
    <col min="13547" max="13547" width="1.7109375" style="25" customWidth="1"/>
    <col min="13548" max="13549" width="9.7109375" style="25" customWidth="1"/>
    <col min="13550" max="13550" width="1.7109375" style="25" customWidth="1"/>
    <col min="13551" max="13551" width="9.7109375" style="25" customWidth="1"/>
    <col min="13552" max="13552" width="1.7109375" style="25" customWidth="1"/>
    <col min="13553" max="13553" width="14.7109375" style="25" customWidth="1"/>
    <col min="13554" max="13554" width="1.7109375" style="25" customWidth="1"/>
    <col min="13555" max="13555" width="12.7109375" style="25" customWidth="1"/>
    <col min="13556" max="13797" width="9.140625" style="25"/>
    <col min="13798" max="13798" width="14.7109375" style="25" customWidth="1"/>
    <col min="13799" max="13799" width="29.7109375" style="25" customWidth="1"/>
    <col min="13800" max="13800" width="9.7109375" style="25" customWidth="1"/>
    <col min="13801" max="13801" width="1.7109375" style="25" customWidth="1"/>
    <col min="13802" max="13802" width="9.7109375" style="25" customWidth="1"/>
    <col min="13803" max="13803" width="1.7109375" style="25" customWidth="1"/>
    <col min="13804" max="13805" width="9.7109375" style="25" customWidth="1"/>
    <col min="13806" max="13806" width="1.7109375" style="25" customWidth="1"/>
    <col min="13807" max="13807" width="9.7109375" style="25" customWidth="1"/>
    <col min="13808" max="13808" width="1.7109375" style="25" customWidth="1"/>
    <col min="13809" max="13809" width="14.7109375" style="25" customWidth="1"/>
    <col min="13810" max="13810" width="1.7109375" style="25" customWidth="1"/>
    <col min="13811" max="13811" width="12.7109375" style="25" customWidth="1"/>
    <col min="13812" max="14053" width="9.140625" style="25"/>
    <col min="14054" max="14054" width="14.7109375" style="25" customWidth="1"/>
    <col min="14055" max="14055" width="29.7109375" style="25" customWidth="1"/>
    <col min="14056" max="14056" width="9.7109375" style="25" customWidth="1"/>
    <col min="14057" max="14057" width="1.7109375" style="25" customWidth="1"/>
    <col min="14058" max="14058" width="9.7109375" style="25" customWidth="1"/>
    <col min="14059" max="14059" width="1.7109375" style="25" customWidth="1"/>
    <col min="14060" max="14061" width="9.7109375" style="25" customWidth="1"/>
    <col min="14062" max="14062" width="1.7109375" style="25" customWidth="1"/>
    <col min="14063" max="14063" width="9.7109375" style="25" customWidth="1"/>
    <col min="14064" max="14064" width="1.7109375" style="25" customWidth="1"/>
    <col min="14065" max="14065" width="14.7109375" style="25" customWidth="1"/>
    <col min="14066" max="14066" width="1.7109375" style="25" customWidth="1"/>
    <col min="14067" max="14067" width="12.7109375" style="25" customWidth="1"/>
    <col min="14068" max="14309" width="9.140625" style="25"/>
    <col min="14310" max="14310" width="14.7109375" style="25" customWidth="1"/>
    <col min="14311" max="14311" width="29.7109375" style="25" customWidth="1"/>
    <col min="14312" max="14312" width="9.7109375" style="25" customWidth="1"/>
    <col min="14313" max="14313" width="1.7109375" style="25" customWidth="1"/>
    <col min="14314" max="14314" width="9.7109375" style="25" customWidth="1"/>
    <col min="14315" max="14315" width="1.7109375" style="25" customWidth="1"/>
    <col min="14316" max="14317" width="9.7109375" style="25" customWidth="1"/>
    <col min="14318" max="14318" width="1.7109375" style="25" customWidth="1"/>
    <col min="14319" max="14319" width="9.7109375" style="25" customWidth="1"/>
    <col min="14320" max="14320" width="1.7109375" style="25" customWidth="1"/>
    <col min="14321" max="14321" width="14.7109375" style="25" customWidth="1"/>
    <col min="14322" max="14322" width="1.7109375" style="25" customWidth="1"/>
    <col min="14323" max="14323" width="12.7109375" style="25" customWidth="1"/>
    <col min="14324" max="14565" width="9.140625" style="25"/>
    <col min="14566" max="14566" width="14.7109375" style="25" customWidth="1"/>
    <col min="14567" max="14567" width="29.7109375" style="25" customWidth="1"/>
    <col min="14568" max="14568" width="9.7109375" style="25" customWidth="1"/>
    <col min="14569" max="14569" width="1.7109375" style="25" customWidth="1"/>
    <col min="14570" max="14570" width="9.7109375" style="25" customWidth="1"/>
    <col min="14571" max="14571" width="1.7109375" style="25" customWidth="1"/>
    <col min="14572" max="14573" width="9.7109375" style="25" customWidth="1"/>
    <col min="14574" max="14574" width="1.7109375" style="25" customWidth="1"/>
    <col min="14575" max="14575" width="9.7109375" style="25" customWidth="1"/>
    <col min="14576" max="14576" width="1.7109375" style="25" customWidth="1"/>
    <col min="14577" max="14577" width="14.7109375" style="25" customWidth="1"/>
    <col min="14578" max="14578" width="1.7109375" style="25" customWidth="1"/>
    <col min="14579" max="14579" width="12.7109375" style="25" customWidth="1"/>
    <col min="14580" max="14821" width="9.140625" style="25"/>
    <col min="14822" max="14822" width="14.7109375" style="25" customWidth="1"/>
    <col min="14823" max="14823" width="29.7109375" style="25" customWidth="1"/>
    <col min="14824" max="14824" width="9.7109375" style="25" customWidth="1"/>
    <col min="14825" max="14825" width="1.7109375" style="25" customWidth="1"/>
    <col min="14826" max="14826" width="9.7109375" style="25" customWidth="1"/>
    <col min="14827" max="14827" width="1.7109375" style="25" customWidth="1"/>
    <col min="14828" max="14829" width="9.7109375" style="25" customWidth="1"/>
    <col min="14830" max="14830" width="1.7109375" style="25" customWidth="1"/>
    <col min="14831" max="14831" width="9.7109375" style="25" customWidth="1"/>
    <col min="14832" max="14832" width="1.7109375" style="25" customWidth="1"/>
    <col min="14833" max="14833" width="14.7109375" style="25" customWidth="1"/>
    <col min="14834" max="14834" width="1.7109375" style="25" customWidth="1"/>
    <col min="14835" max="14835" width="12.7109375" style="25" customWidth="1"/>
    <col min="14836" max="15077" width="9.140625" style="25"/>
    <col min="15078" max="15078" width="14.7109375" style="25" customWidth="1"/>
    <col min="15079" max="15079" width="29.7109375" style="25" customWidth="1"/>
    <col min="15080" max="15080" width="9.7109375" style="25" customWidth="1"/>
    <col min="15081" max="15081" width="1.7109375" style="25" customWidth="1"/>
    <col min="15082" max="15082" width="9.7109375" style="25" customWidth="1"/>
    <col min="15083" max="15083" width="1.7109375" style="25" customWidth="1"/>
    <col min="15084" max="15085" width="9.7109375" style="25" customWidth="1"/>
    <col min="15086" max="15086" width="1.7109375" style="25" customWidth="1"/>
    <col min="15087" max="15087" width="9.7109375" style="25" customWidth="1"/>
    <col min="15088" max="15088" width="1.7109375" style="25" customWidth="1"/>
    <col min="15089" max="15089" width="14.7109375" style="25" customWidth="1"/>
    <col min="15090" max="15090" width="1.7109375" style="25" customWidth="1"/>
    <col min="15091" max="15091" width="12.7109375" style="25" customWidth="1"/>
    <col min="15092" max="15333" width="9.140625" style="25"/>
    <col min="15334" max="15334" width="14.7109375" style="25" customWidth="1"/>
    <col min="15335" max="15335" width="29.7109375" style="25" customWidth="1"/>
    <col min="15336" max="15336" width="9.7109375" style="25" customWidth="1"/>
    <col min="15337" max="15337" width="1.7109375" style="25" customWidth="1"/>
    <col min="15338" max="15338" width="9.7109375" style="25" customWidth="1"/>
    <col min="15339" max="15339" width="1.7109375" style="25" customWidth="1"/>
    <col min="15340" max="15341" width="9.7109375" style="25" customWidth="1"/>
    <col min="15342" max="15342" width="1.7109375" style="25" customWidth="1"/>
    <col min="15343" max="15343" width="9.7109375" style="25" customWidth="1"/>
    <col min="15344" max="15344" width="1.7109375" style="25" customWidth="1"/>
    <col min="15345" max="15345" width="14.7109375" style="25" customWidth="1"/>
    <col min="15346" max="15346" width="1.7109375" style="25" customWidth="1"/>
    <col min="15347" max="15347" width="12.7109375" style="25" customWidth="1"/>
    <col min="15348" max="15589" width="9.140625" style="25"/>
    <col min="15590" max="15590" width="14.7109375" style="25" customWidth="1"/>
    <col min="15591" max="15591" width="29.7109375" style="25" customWidth="1"/>
    <col min="15592" max="15592" width="9.7109375" style="25" customWidth="1"/>
    <col min="15593" max="15593" width="1.7109375" style="25" customWidth="1"/>
    <col min="15594" max="15594" width="9.7109375" style="25" customWidth="1"/>
    <col min="15595" max="15595" width="1.7109375" style="25" customWidth="1"/>
    <col min="15596" max="15597" width="9.7109375" style="25" customWidth="1"/>
    <col min="15598" max="15598" width="1.7109375" style="25" customWidth="1"/>
    <col min="15599" max="15599" width="9.7109375" style="25" customWidth="1"/>
    <col min="15600" max="15600" width="1.7109375" style="25" customWidth="1"/>
    <col min="15601" max="15601" width="14.7109375" style="25" customWidth="1"/>
    <col min="15602" max="15602" width="1.7109375" style="25" customWidth="1"/>
    <col min="15603" max="15603" width="12.7109375" style="25" customWidth="1"/>
    <col min="15604" max="15845" width="9.140625" style="25"/>
    <col min="15846" max="15846" width="14.7109375" style="25" customWidth="1"/>
    <col min="15847" max="15847" width="29.7109375" style="25" customWidth="1"/>
    <col min="15848" max="15848" width="9.7109375" style="25" customWidth="1"/>
    <col min="15849" max="15849" width="1.7109375" style="25" customWidth="1"/>
    <col min="15850" max="15850" width="9.7109375" style="25" customWidth="1"/>
    <col min="15851" max="15851" width="1.7109375" style="25" customWidth="1"/>
    <col min="15852" max="15853" width="9.7109375" style="25" customWidth="1"/>
    <col min="15854" max="15854" width="1.7109375" style="25" customWidth="1"/>
    <col min="15855" max="15855" width="9.7109375" style="25" customWidth="1"/>
    <col min="15856" max="15856" width="1.7109375" style="25" customWidth="1"/>
    <col min="15857" max="15857" width="14.7109375" style="25" customWidth="1"/>
    <col min="15858" max="15858" width="1.7109375" style="25" customWidth="1"/>
    <col min="15859" max="15859" width="12.7109375" style="25" customWidth="1"/>
    <col min="15860" max="16101" width="9.140625" style="25"/>
    <col min="16102" max="16102" width="14.7109375" style="25" customWidth="1"/>
    <col min="16103" max="16103" width="29.7109375" style="25" customWidth="1"/>
    <col min="16104" max="16104" width="9.7109375" style="25" customWidth="1"/>
    <col min="16105" max="16105" width="1.7109375" style="25" customWidth="1"/>
    <col min="16106" max="16106" width="9.7109375" style="25" customWidth="1"/>
    <col min="16107" max="16107" width="1.7109375" style="25" customWidth="1"/>
    <col min="16108" max="16109" width="9.7109375" style="25" customWidth="1"/>
    <col min="16110" max="16110" width="1.7109375" style="25" customWidth="1"/>
    <col min="16111" max="16111" width="9.7109375" style="25" customWidth="1"/>
    <col min="16112" max="16112" width="1.7109375" style="25" customWidth="1"/>
    <col min="16113" max="16113" width="14.7109375" style="25" customWidth="1"/>
    <col min="16114" max="16114" width="1.7109375" style="25" customWidth="1"/>
    <col min="16115" max="16115" width="12.7109375" style="25" customWidth="1"/>
    <col min="16116" max="16384" width="9.140625" style="25"/>
  </cols>
  <sheetData>
    <row r="1" spans="1:13" ht="13.5" thickBot="1" x14ac:dyDescent="0.25">
      <c r="A1" s="25" t="s">
        <v>469</v>
      </c>
    </row>
    <row r="2" spans="1:13" ht="36.75" thickBot="1" x14ac:dyDescent="0.25">
      <c r="A2" s="1" t="s">
        <v>0</v>
      </c>
      <c r="B2" s="2" t="s">
        <v>1</v>
      </c>
      <c r="C2" s="3"/>
      <c r="D2" s="5" t="s">
        <v>437</v>
      </c>
      <c r="E2" s="29"/>
      <c r="F2" s="77" t="s">
        <v>435</v>
      </c>
    </row>
    <row r="3" spans="1:13" ht="13.5" thickTop="1" x14ac:dyDescent="0.2">
      <c r="A3" s="6"/>
      <c r="B3" s="7"/>
      <c r="C3" s="9"/>
      <c r="D3" s="81"/>
      <c r="F3" s="26"/>
      <c r="G3" s="157"/>
      <c r="H3" s="157"/>
      <c r="I3" s="157"/>
      <c r="J3" s="157"/>
      <c r="K3" s="157"/>
      <c r="L3" s="157"/>
      <c r="M3" s="157"/>
    </row>
    <row r="4" spans="1:13" x14ac:dyDescent="0.2">
      <c r="A4" s="167" t="s">
        <v>2</v>
      </c>
      <c r="B4" s="167"/>
      <c r="C4" s="9"/>
      <c r="D4" s="81"/>
      <c r="E4" s="7"/>
      <c r="F4" s="65"/>
      <c r="G4" s="157"/>
      <c r="H4" s="157"/>
      <c r="I4" s="157"/>
      <c r="J4" s="157"/>
      <c r="K4" s="157"/>
      <c r="L4" s="157"/>
      <c r="M4" s="157"/>
    </row>
    <row r="5" spans="1:13" x14ac:dyDescent="0.2">
      <c r="A5" s="22" t="s">
        <v>313</v>
      </c>
      <c r="B5" s="7" t="s">
        <v>4</v>
      </c>
      <c r="C5" s="12"/>
      <c r="D5" s="90">
        <v>268500</v>
      </c>
      <c r="E5" s="7"/>
      <c r="F5" s="10">
        <v>285800</v>
      </c>
      <c r="G5" s="175" t="s">
        <v>511</v>
      </c>
      <c r="H5" s="157"/>
      <c r="I5" s="157"/>
      <c r="J5" s="157"/>
      <c r="K5" s="157"/>
      <c r="L5" s="157"/>
      <c r="M5" s="157"/>
    </row>
    <row r="6" spans="1:13" x14ac:dyDescent="0.2">
      <c r="A6" s="22" t="s">
        <v>314</v>
      </c>
      <c r="B6" s="7" t="s">
        <v>394</v>
      </c>
      <c r="C6" s="12"/>
      <c r="D6" s="90">
        <v>0</v>
      </c>
      <c r="E6" s="7"/>
      <c r="F6" s="10">
        <v>0</v>
      </c>
      <c r="G6" s="157"/>
      <c r="H6" s="157"/>
      <c r="I6" s="157"/>
      <c r="J6" s="157"/>
      <c r="K6" s="157"/>
      <c r="L6" s="157"/>
      <c r="M6" s="157"/>
    </row>
    <row r="7" spans="1:13" x14ac:dyDescent="0.2">
      <c r="A7" s="22" t="s">
        <v>315</v>
      </c>
      <c r="B7" s="7" t="s">
        <v>10</v>
      </c>
      <c r="C7" s="12"/>
      <c r="D7" s="90">
        <v>20600</v>
      </c>
      <c r="E7" s="7"/>
      <c r="F7" s="10">
        <v>21900</v>
      </c>
      <c r="G7" s="157"/>
      <c r="H7" s="157"/>
      <c r="I7" s="157"/>
      <c r="J7" s="157"/>
      <c r="K7" s="157"/>
      <c r="L7" s="157"/>
      <c r="M7" s="157"/>
    </row>
    <row r="8" spans="1:13" x14ac:dyDescent="0.2">
      <c r="A8" s="23" t="s">
        <v>316</v>
      </c>
      <c r="B8" s="7" t="s">
        <v>12</v>
      </c>
      <c r="C8" s="12"/>
      <c r="D8" s="90">
        <v>58200</v>
      </c>
      <c r="E8" s="7"/>
      <c r="F8" s="10">
        <v>62200</v>
      </c>
      <c r="G8" s="157"/>
      <c r="H8" s="157"/>
      <c r="I8" s="157"/>
      <c r="J8" s="157"/>
      <c r="K8" s="157"/>
      <c r="L8" s="157"/>
      <c r="M8" s="157"/>
    </row>
    <row r="9" spans="1:13" x14ac:dyDescent="0.2">
      <c r="A9" s="23" t="s">
        <v>317</v>
      </c>
      <c r="B9" s="7" t="s">
        <v>14</v>
      </c>
      <c r="C9" s="12"/>
      <c r="D9" s="91">
        <v>43800</v>
      </c>
      <c r="E9" s="7"/>
      <c r="F9" s="10">
        <v>48200</v>
      </c>
      <c r="G9" s="157"/>
      <c r="H9" s="157"/>
      <c r="I9" s="157"/>
      <c r="J9" s="157"/>
      <c r="K9" s="157"/>
      <c r="L9" s="157"/>
      <c r="M9" s="157"/>
    </row>
    <row r="10" spans="1:13" x14ac:dyDescent="0.2">
      <c r="A10" s="17" t="s">
        <v>15</v>
      </c>
      <c r="B10" s="18" t="s">
        <v>16</v>
      </c>
      <c r="C10" s="28"/>
      <c r="D10" s="84">
        <f>SUM(D5:D9)</f>
        <v>391100</v>
      </c>
      <c r="E10" s="28"/>
      <c r="F10" s="63">
        <f>SUM(F5:F9)</f>
        <v>418100</v>
      </c>
      <c r="G10" s="157"/>
      <c r="H10" s="157"/>
      <c r="I10" s="157"/>
      <c r="J10" s="157"/>
      <c r="K10" s="157"/>
      <c r="L10" s="157"/>
      <c r="M10" s="157"/>
    </row>
    <row r="11" spans="1:13" x14ac:dyDescent="0.2">
      <c r="A11" s="6"/>
      <c r="B11" s="7"/>
      <c r="C11" s="9"/>
      <c r="D11" s="82"/>
      <c r="E11" s="7"/>
      <c r="F11" s="65"/>
      <c r="G11" s="157"/>
      <c r="H11" s="157"/>
      <c r="I11" s="157"/>
      <c r="J11" s="157"/>
      <c r="K11" s="157"/>
      <c r="L11" s="157"/>
      <c r="M11" s="157"/>
    </row>
    <row r="12" spans="1:13" x14ac:dyDescent="0.2">
      <c r="A12" s="167" t="s">
        <v>18</v>
      </c>
      <c r="B12" s="167"/>
      <c r="C12" s="9"/>
      <c r="D12" s="82"/>
      <c r="E12" s="7"/>
      <c r="F12" s="65"/>
      <c r="G12" s="157"/>
      <c r="H12" s="157"/>
      <c r="I12" s="157"/>
      <c r="J12" s="157"/>
      <c r="K12" s="157"/>
      <c r="L12" s="157"/>
      <c r="M12" s="157"/>
    </row>
    <row r="13" spans="1:13" x14ac:dyDescent="0.2">
      <c r="A13" s="22" t="s">
        <v>397</v>
      </c>
      <c r="B13" s="7" t="s">
        <v>20</v>
      </c>
      <c r="C13" s="12"/>
      <c r="D13" s="83">
        <v>1000</v>
      </c>
      <c r="E13" s="7"/>
      <c r="F13" s="10">
        <v>1000</v>
      </c>
      <c r="G13" s="157" t="s">
        <v>453</v>
      </c>
      <c r="H13" s="157"/>
      <c r="I13" s="157"/>
      <c r="J13" s="157"/>
      <c r="K13" s="157"/>
      <c r="L13" s="157"/>
      <c r="M13" s="157"/>
    </row>
    <row r="14" spans="1:13" x14ac:dyDescent="0.2">
      <c r="A14" s="22" t="s">
        <v>318</v>
      </c>
      <c r="B14" s="14" t="s">
        <v>93</v>
      </c>
      <c r="C14" s="9"/>
      <c r="D14" s="82">
        <v>0</v>
      </c>
      <c r="E14" s="7"/>
      <c r="F14" s="10">
        <v>0</v>
      </c>
      <c r="G14" s="157"/>
      <c r="H14" s="157"/>
      <c r="I14" s="157"/>
      <c r="J14" s="157"/>
      <c r="K14" s="157"/>
      <c r="L14" s="157"/>
      <c r="M14" s="157"/>
    </row>
    <row r="15" spans="1:13" x14ac:dyDescent="0.2">
      <c r="A15" s="23" t="s">
        <v>319</v>
      </c>
      <c r="B15" s="7" t="s">
        <v>22</v>
      </c>
      <c r="C15" s="12"/>
      <c r="D15" s="83">
        <v>2500</v>
      </c>
      <c r="E15" s="7"/>
      <c r="F15" s="10">
        <v>2500</v>
      </c>
      <c r="G15" s="157"/>
      <c r="H15" s="157"/>
      <c r="I15" s="157"/>
      <c r="J15" s="157"/>
      <c r="K15" s="157"/>
      <c r="L15" s="157"/>
      <c r="M15" s="157"/>
    </row>
    <row r="16" spans="1:13" x14ac:dyDescent="0.2">
      <c r="A16" s="23" t="s">
        <v>320</v>
      </c>
      <c r="B16" s="7" t="s">
        <v>24</v>
      </c>
      <c r="C16" s="12"/>
      <c r="D16" s="83">
        <v>1000</v>
      </c>
      <c r="E16" s="7"/>
      <c r="F16" s="10">
        <v>1000</v>
      </c>
      <c r="G16" s="157"/>
      <c r="H16" s="157"/>
      <c r="I16" s="157"/>
      <c r="J16" s="157"/>
      <c r="K16" s="157"/>
      <c r="L16" s="157"/>
      <c r="M16" s="157"/>
    </row>
    <row r="17" spans="1:13" x14ac:dyDescent="0.2">
      <c r="A17" s="23" t="s">
        <v>321</v>
      </c>
      <c r="B17" s="7" t="s">
        <v>129</v>
      </c>
      <c r="C17" s="12"/>
      <c r="D17" s="83">
        <v>4500</v>
      </c>
      <c r="E17" s="7"/>
      <c r="F17" s="10">
        <v>2000</v>
      </c>
      <c r="G17" s="157"/>
      <c r="H17" s="157"/>
      <c r="I17" s="157"/>
      <c r="J17" s="157"/>
      <c r="K17" s="157"/>
      <c r="L17" s="157"/>
      <c r="M17" s="157"/>
    </row>
    <row r="18" spans="1:13" x14ac:dyDescent="0.2">
      <c r="A18" s="23" t="s">
        <v>322</v>
      </c>
      <c r="B18" s="7" t="s">
        <v>131</v>
      </c>
      <c r="C18" s="12"/>
      <c r="D18" s="83">
        <v>5500</v>
      </c>
      <c r="E18" s="7"/>
      <c r="F18" s="10">
        <v>6000</v>
      </c>
      <c r="G18" s="157" t="s">
        <v>451</v>
      </c>
      <c r="H18" s="157"/>
      <c r="I18" s="157"/>
      <c r="J18" s="157"/>
      <c r="K18" s="157"/>
      <c r="L18" s="157"/>
      <c r="M18" s="157"/>
    </row>
    <row r="19" spans="1:13" x14ac:dyDescent="0.2">
      <c r="A19" s="23" t="s">
        <v>323</v>
      </c>
      <c r="B19" s="7" t="s">
        <v>324</v>
      </c>
      <c r="C19" s="12"/>
      <c r="D19" s="83">
        <v>0</v>
      </c>
      <c r="E19" s="7"/>
      <c r="F19" s="10">
        <v>0</v>
      </c>
      <c r="G19" s="157"/>
      <c r="H19" s="157"/>
      <c r="I19" s="157"/>
      <c r="J19" s="157"/>
      <c r="K19" s="157"/>
      <c r="L19" s="157"/>
      <c r="M19" s="157"/>
    </row>
    <row r="20" spans="1:13" x14ac:dyDescent="0.2">
      <c r="A20" s="23" t="s">
        <v>325</v>
      </c>
      <c r="B20" s="7" t="s">
        <v>28</v>
      </c>
      <c r="C20" s="12"/>
      <c r="D20" s="83">
        <v>15000</v>
      </c>
      <c r="E20" s="7"/>
      <c r="F20" s="10">
        <v>13000</v>
      </c>
      <c r="G20" s="157" t="s">
        <v>452</v>
      </c>
      <c r="H20" s="157"/>
      <c r="I20" s="157"/>
      <c r="J20" s="157"/>
      <c r="K20" s="157"/>
      <c r="L20" s="157"/>
      <c r="M20" s="157"/>
    </row>
    <row r="21" spans="1:13" x14ac:dyDescent="0.2">
      <c r="A21" s="23" t="s">
        <v>326</v>
      </c>
      <c r="B21" s="7" t="s">
        <v>30</v>
      </c>
      <c r="C21" s="12"/>
      <c r="D21" s="83">
        <v>2500</v>
      </c>
      <c r="E21" s="7"/>
      <c r="F21" s="10">
        <v>3000</v>
      </c>
      <c r="G21" s="157"/>
      <c r="H21" s="157"/>
      <c r="I21" s="157"/>
      <c r="J21" s="157"/>
      <c r="K21" s="157"/>
      <c r="L21" s="157"/>
      <c r="M21" s="157"/>
    </row>
    <row r="22" spans="1:13" x14ac:dyDescent="0.2">
      <c r="A22" s="23" t="s">
        <v>327</v>
      </c>
      <c r="B22" s="7" t="s">
        <v>68</v>
      </c>
      <c r="C22" s="12"/>
      <c r="D22" s="83">
        <v>0</v>
      </c>
      <c r="E22" s="7"/>
      <c r="F22" s="10">
        <v>0</v>
      </c>
      <c r="G22" s="157"/>
      <c r="H22" s="157"/>
      <c r="I22" s="157"/>
      <c r="J22" s="157"/>
      <c r="K22" s="157"/>
      <c r="L22" s="157"/>
      <c r="M22" s="157"/>
    </row>
    <row r="23" spans="1:13" x14ac:dyDescent="0.2">
      <c r="A23" s="23" t="s">
        <v>328</v>
      </c>
      <c r="B23" s="7" t="s">
        <v>34</v>
      </c>
      <c r="C23" s="12"/>
      <c r="D23" s="83">
        <v>3300</v>
      </c>
      <c r="E23" s="7"/>
      <c r="F23" s="10">
        <v>2000</v>
      </c>
      <c r="G23" s="157"/>
      <c r="H23" s="157"/>
      <c r="I23" s="157"/>
      <c r="J23" s="157"/>
      <c r="K23" s="157"/>
      <c r="L23" s="157"/>
      <c r="M23" s="157"/>
    </row>
    <row r="24" spans="1:13" x14ac:dyDescent="0.2">
      <c r="A24" s="23" t="s">
        <v>329</v>
      </c>
      <c r="B24" s="7" t="s">
        <v>114</v>
      </c>
      <c r="C24" s="12"/>
      <c r="D24" s="83">
        <v>500</v>
      </c>
      <c r="E24" s="7"/>
      <c r="F24" s="10">
        <v>500</v>
      </c>
      <c r="G24" s="157"/>
      <c r="H24" s="157"/>
      <c r="I24" s="157" t="s">
        <v>429</v>
      </c>
      <c r="J24" s="157"/>
      <c r="K24" s="157"/>
      <c r="L24" s="157"/>
      <c r="M24" s="157"/>
    </row>
    <row r="25" spans="1:13" x14ac:dyDescent="0.2">
      <c r="A25" s="23" t="s">
        <v>330</v>
      </c>
      <c r="B25" s="7" t="s">
        <v>38</v>
      </c>
      <c r="C25" s="12"/>
      <c r="D25" s="83">
        <v>0</v>
      </c>
      <c r="E25" s="7"/>
      <c r="F25" s="10">
        <v>0</v>
      </c>
      <c r="G25" s="157"/>
      <c r="H25" s="157"/>
      <c r="I25" s="157"/>
      <c r="J25" s="157"/>
      <c r="K25" s="157"/>
      <c r="L25" s="157"/>
      <c r="M25" s="157"/>
    </row>
    <row r="26" spans="1:13" x14ac:dyDescent="0.2">
      <c r="A26" s="23" t="s">
        <v>331</v>
      </c>
      <c r="B26" s="7" t="s">
        <v>332</v>
      </c>
      <c r="C26" s="12"/>
      <c r="D26" s="83">
        <v>0</v>
      </c>
      <c r="E26" s="7"/>
      <c r="F26" s="10">
        <v>0</v>
      </c>
      <c r="G26" s="157"/>
      <c r="H26" s="157"/>
      <c r="I26" s="157"/>
      <c r="J26" s="157"/>
      <c r="K26" s="157"/>
      <c r="L26" s="157"/>
      <c r="M26" s="157"/>
    </row>
    <row r="27" spans="1:13" x14ac:dyDescent="0.2">
      <c r="A27" s="23" t="s">
        <v>333</v>
      </c>
      <c r="B27" s="7" t="s">
        <v>334</v>
      </c>
      <c r="C27" s="12"/>
      <c r="D27" s="83">
        <v>7074</v>
      </c>
      <c r="E27" s="7"/>
      <c r="F27" s="10">
        <v>7100</v>
      </c>
      <c r="G27" s="157"/>
      <c r="H27" s="157"/>
      <c r="I27" s="157"/>
      <c r="J27" s="157"/>
      <c r="K27" s="157"/>
      <c r="L27" s="157"/>
      <c r="M27" s="157"/>
    </row>
    <row r="28" spans="1:13" x14ac:dyDescent="0.2">
      <c r="A28" s="17" t="s">
        <v>15</v>
      </c>
      <c r="B28" s="18" t="s">
        <v>43</v>
      </c>
      <c r="C28" s="28"/>
      <c r="D28" s="84">
        <f>SUM(D13:D27)</f>
        <v>42874</v>
      </c>
      <c r="E28" s="28"/>
      <c r="F28" s="63">
        <f>SUM(F13:F27)</f>
        <v>38100</v>
      </c>
      <c r="G28" s="157"/>
      <c r="H28" s="157"/>
      <c r="I28" s="157"/>
      <c r="J28" s="157"/>
      <c r="K28" s="157"/>
      <c r="L28" s="157"/>
      <c r="M28" s="157"/>
    </row>
    <row r="29" spans="1:13" x14ac:dyDescent="0.2">
      <c r="A29" s="6"/>
      <c r="B29" s="7"/>
      <c r="C29" s="9"/>
      <c r="D29" s="82"/>
      <c r="E29" s="7"/>
      <c r="F29" s="65"/>
      <c r="G29" s="157"/>
      <c r="H29" s="157"/>
      <c r="I29" s="157"/>
      <c r="J29" s="157"/>
      <c r="K29" s="157"/>
      <c r="L29" s="157"/>
      <c r="M29" s="157"/>
    </row>
    <row r="30" spans="1:13" x14ac:dyDescent="0.2">
      <c r="A30" s="167" t="s">
        <v>44</v>
      </c>
      <c r="B30" s="167"/>
      <c r="C30" s="9"/>
      <c r="D30" s="82"/>
      <c r="E30" s="7"/>
      <c r="F30" s="65"/>
      <c r="G30" s="157"/>
      <c r="H30" s="157"/>
      <c r="I30" s="157"/>
      <c r="J30" s="157"/>
      <c r="K30" s="157"/>
      <c r="L30" s="157"/>
      <c r="M30" s="157"/>
    </row>
    <row r="31" spans="1:13" x14ac:dyDescent="0.2">
      <c r="A31" s="22" t="s">
        <v>335</v>
      </c>
      <c r="B31" s="7" t="s">
        <v>46</v>
      </c>
      <c r="C31" s="12"/>
      <c r="D31" s="83">
        <v>6000</v>
      </c>
      <c r="E31" s="7"/>
      <c r="F31" s="10">
        <v>38544</v>
      </c>
      <c r="G31" s="157" t="s">
        <v>454</v>
      </c>
      <c r="H31" s="157"/>
      <c r="I31" s="157"/>
      <c r="J31" s="157"/>
      <c r="K31" s="157"/>
      <c r="L31" s="157"/>
      <c r="M31" s="157"/>
    </row>
    <row r="32" spans="1:13" x14ac:dyDescent="0.2">
      <c r="A32" s="17" t="s">
        <v>15</v>
      </c>
      <c r="B32" s="18" t="s">
        <v>47</v>
      </c>
      <c r="C32" s="28"/>
      <c r="D32" s="84">
        <f>SUM(D31:D31)</f>
        <v>6000</v>
      </c>
      <c r="E32" s="28"/>
      <c r="F32" s="63">
        <f>SUM(F31)</f>
        <v>38544</v>
      </c>
      <c r="G32" s="157"/>
      <c r="H32" s="157"/>
      <c r="I32" s="157"/>
      <c r="J32" s="157"/>
      <c r="K32" s="157"/>
      <c r="L32" s="157"/>
      <c r="M32" s="157"/>
    </row>
    <row r="33" spans="1:13" x14ac:dyDescent="0.2">
      <c r="A33" s="6"/>
      <c r="B33" s="7"/>
      <c r="C33" s="9"/>
      <c r="D33" s="82"/>
      <c r="E33" s="7"/>
      <c r="F33" s="65"/>
      <c r="G33" s="157"/>
      <c r="H33" s="157"/>
      <c r="I33" s="157"/>
      <c r="J33" s="157"/>
      <c r="K33" s="157"/>
      <c r="L33" s="157"/>
      <c r="M33" s="157"/>
    </row>
    <row r="34" spans="1:13" x14ac:dyDescent="0.2">
      <c r="A34" s="167" t="s">
        <v>48</v>
      </c>
      <c r="B34" s="167"/>
      <c r="C34" s="9"/>
      <c r="D34" s="82"/>
      <c r="E34" s="7"/>
      <c r="F34" s="65"/>
      <c r="G34" s="157"/>
      <c r="H34" s="157"/>
      <c r="I34" s="157"/>
      <c r="J34" s="157"/>
      <c r="K34" s="157"/>
      <c r="L34" s="157"/>
      <c r="M34" s="157"/>
    </row>
    <row r="35" spans="1:13" x14ac:dyDescent="0.2">
      <c r="A35" s="22" t="s">
        <v>336</v>
      </c>
      <c r="B35" s="7" t="s">
        <v>50</v>
      </c>
      <c r="C35" s="12"/>
      <c r="D35" s="85">
        <v>0</v>
      </c>
      <c r="E35" s="7"/>
      <c r="F35" s="66">
        <v>0</v>
      </c>
      <c r="G35" s="157"/>
      <c r="H35" s="157"/>
      <c r="I35" s="157"/>
      <c r="J35" s="157"/>
      <c r="K35" s="157"/>
      <c r="L35" s="157"/>
      <c r="M35" s="157"/>
    </row>
    <row r="36" spans="1:13" x14ac:dyDescent="0.2">
      <c r="A36" s="17" t="s">
        <v>15</v>
      </c>
      <c r="B36" s="18" t="s">
        <v>50</v>
      </c>
      <c r="C36" s="28"/>
      <c r="D36" s="86">
        <f>SUM(D35)</f>
        <v>0</v>
      </c>
      <c r="E36" s="64"/>
      <c r="F36" s="64">
        <f>SUM(F35)</f>
        <v>0</v>
      </c>
      <c r="G36" s="157"/>
      <c r="H36" s="157"/>
      <c r="I36" s="157"/>
      <c r="J36" s="157"/>
      <c r="K36" s="157"/>
      <c r="L36" s="157"/>
      <c r="M36" s="157"/>
    </row>
    <row r="37" spans="1:13" x14ac:dyDescent="0.2">
      <c r="A37" s="6"/>
      <c r="B37" s="7"/>
      <c r="C37" s="9"/>
      <c r="D37" s="82"/>
      <c r="E37" s="7"/>
      <c r="F37" s="97"/>
      <c r="G37" s="157"/>
      <c r="H37" s="157"/>
      <c r="I37" s="157"/>
      <c r="J37" s="157"/>
      <c r="K37" s="157"/>
      <c r="L37" s="157"/>
      <c r="M37" s="157"/>
    </row>
    <row r="38" spans="1:13" ht="13.5" thickBot="1" x14ac:dyDescent="0.25">
      <c r="A38" s="17" t="s">
        <v>337</v>
      </c>
      <c r="B38" s="18"/>
      <c r="C38" s="28"/>
      <c r="D38" s="94">
        <f>D10+D28+D32+D36</f>
        <v>439974</v>
      </c>
      <c r="E38" s="19"/>
      <c r="F38" s="20">
        <f>F10+F28+F32</f>
        <v>494744</v>
      </c>
    </row>
    <row r="39" spans="1:13" ht="13.5" thickTop="1" x14ac:dyDescent="0.2">
      <c r="A39" s="6"/>
      <c r="B39" s="7"/>
      <c r="C39" s="9"/>
      <c r="D39" s="8"/>
      <c r="E39" s="7"/>
      <c r="F39" s="7"/>
    </row>
    <row r="40" spans="1:13" x14ac:dyDescent="0.2">
      <c r="A40" s="7"/>
      <c r="B40" s="67"/>
      <c r="C40" s="7"/>
      <c r="D40" s="7"/>
      <c r="E40" s="7"/>
      <c r="F40" s="7"/>
    </row>
  </sheetData>
  <mergeCells count="4">
    <mergeCell ref="A4:B4"/>
    <mergeCell ref="A12:B12"/>
    <mergeCell ref="A30:B30"/>
    <mergeCell ref="A34:B34"/>
  </mergeCells>
  <pageMargins left="0" right="0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18B1-3BEB-4374-AB85-AD31C3B2BF38}">
  <dimension ref="A1:L40"/>
  <sheetViews>
    <sheetView workbookViewId="0">
      <selection activeCell="G25" sqref="G25"/>
    </sheetView>
  </sheetViews>
  <sheetFormatPr defaultRowHeight="12.75" x14ac:dyDescent="0.2"/>
  <cols>
    <col min="1" max="1" width="17.7109375" style="25" customWidth="1"/>
    <col min="2" max="2" width="31.140625" style="25" customWidth="1"/>
    <col min="3" max="3" width="1.7109375" style="25" customWidth="1"/>
    <col min="4" max="4" width="13.28515625" style="25" customWidth="1"/>
    <col min="5" max="5" width="1.7109375" style="25" customWidth="1"/>
    <col min="6" max="6" width="13.28515625" style="25" customWidth="1"/>
    <col min="7" max="233" width="9.140625" style="25"/>
    <col min="234" max="234" width="17.7109375" style="25" customWidth="1"/>
    <col min="235" max="235" width="29.7109375" style="25" customWidth="1"/>
    <col min="236" max="236" width="9.7109375" style="25" customWidth="1"/>
    <col min="237" max="237" width="1.7109375" style="25" customWidth="1"/>
    <col min="238" max="238" width="9.7109375" style="25" customWidth="1"/>
    <col min="239" max="239" width="1.7109375" style="25" customWidth="1"/>
    <col min="240" max="241" width="9.7109375" style="25" customWidth="1"/>
    <col min="242" max="242" width="1.7109375" style="25" customWidth="1"/>
    <col min="243" max="243" width="9.7109375" style="25" customWidth="1"/>
    <col min="244" max="244" width="1.7109375" style="25" customWidth="1"/>
    <col min="245" max="245" width="14.7109375" style="25" customWidth="1"/>
    <col min="246" max="246" width="1.7109375" style="25" customWidth="1"/>
    <col min="247" max="247" width="12.7109375" style="25" customWidth="1"/>
    <col min="248" max="248" width="9.140625" style="25"/>
    <col min="249" max="249" width="10.7109375" style="25" customWidth="1"/>
    <col min="250" max="250" width="11.7109375" style="25" customWidth="1"/>
    <col min="251" max="251" width="10.42578125" style="25" customWidth="1"/>
    <col min="252" max="252" width="22.140625" style="25" customWidth="1"/>
    <col min="253" max="253" width="17.5703125" style="25" customWidth="1"/>
    <col min="254" max="489" width="9.140625" style="25"/>
    <col min="490" max="490" width="17.7109375" style="25" customWidth="1"/>
    <col min="491" max="491" width="29.7109375" style="25" customWidth="1"/>
    <col min="492" max="492" width="9.7109375" style="25" customWidth="1"/>
    <col min="493" max="493" width="1.7109375" style="25" customWidth="1"/>
    <col min="494" max="494" width="9.7109375" style="25" customWidth="1"/>
    <col min="495" max="495" width="1.7109375" style="25" customWidth="1"/>
    <col min="496" max="497" width="9.7109375" style="25" customWidth="1"/>
    <col min="498" max="498" width="1.7109375" style="25" customWidth="1"/>
    <col min="499" max="499" width="9.7109375" style="25" customWidth="1"/>
    <col min="500" max="500" width="1.7109375" style="25" customWidth="1"/>
    <col min="501" max="501" width="14.7109375" style="25" customWidth="1"/>
    <col min="502" max="502" width="1.7109375" style="25" customWidth="1"/>
    <col min="503" max="503" width="12.7109375" style="25" customWidth="1"/>
    <col min="504" max="504" width="9.140625" style="25"/>
    <col min="505" max="505" width="10.7109375" style="25" customWidth="1"/>
    <col min="506" max="506" width="11.7109375" style="25" customWidth="1"/>
    <col min="507" max="507" width="10.42578125" style="25" customWidth="1"/>
    <col min="508" max="508" width="22.140625" style="25" customWidth="1"/>
    <col min="509" max="509" width="17.5703125" style="25" customWidth="1"/>
    <col min="510" max="745" width="9.140625" style="25"/>
    <col min="746" max="746" width="17.7109375" style="25" customWidth="1"/>
    <col min="747" max="747" width="29.7109375" style="25" customWidth="1"/>
    <col min="748" max="748" width="9.7109375" style="25" customWidth="1"/>
    <col min="749" max="749" width="1.7109375" style="25" customWidth="1"/>
    <col min="750" max="750" width="9.7109375" style="25" customWidth="1"/>
    <col min="751" max="751" width="1.7109375" style="25" customWidth="1"/>
    <col min="752" max="753" width="9.7109375" style="25" customWidth="1"/>
    <col min="754" max="754" width="1.7109375" style="25" customWidth="1"/>
    <col min="755" max="755" width="9.7109375" style="25" customWidth="1"/>
    <col min="756" max="756" width="1.7109375" style="25" customWidth="1"/>
    <col min="757" max="757" width="14.7109375" style="25" customWidth="1"/>
    <col min="758" max="758" width="1.7109375" style="25" customWidth="1"/>
    <col min="759" max="759" width="12.7109375" style="25" customWidth="1"/>
    <col min="760" max="760" width="9.140625" style="25"/>
    <col min="761" max="761" width="10.7109375" style="25" customWidth="1"/>
    <col min="762" max="762" width="11.7109375" style="25" customWidth="1"/>
    <col min="763" max="763" width="10.42578125" style="25" customWidth="1"/>
    <col min="764" max="764" width="22.140625" style="25" customWidth="1"/>
    <col min="765" max="765" width="17.5703125" style="25" customWidth="1"/>
    <col min="766" max="1001" width="9.140625" style="25"/>
    <col min="1002" max="1002" width="17.7109375" style="25" customWidth="1"/>
    <col min="1003" max="1003" width="29.7109375" style="25" customWidth="1"/>
    <col min="1004" max="1004" width="9.7109375" style="25" customWidth="1"/>
    <col min="1005" max="1005" width="1.7109375" style="25" customWidth="1"/>
    <col min="1006" max="1006" width="9.7109375" style="25" customWidth="1"/>
    <col min="1007" max="1007" width="1.7109375" style="25" customWidth="1"/>
    <col min="1008" max="1009" width="9.7109375" style="25" customWidth="1"/>
    <col min="1010" max="1010" width="1.7109375" style="25" customWidth="1"/>
    <col min="1011" max="1011" width="9.7109375" style="25" customWidth="1"/>
    <col min="1012" max="1012" width="1.7109375" style="25" customWidth="1"/>
    <col min="1013" max="1013" width="14.7109375" style="25" customWidth="1"/>
    <col min="1014" max="1014" width="1.7109375" style="25" customWidth="1"/>
    <col min="1015" max="1015" width="12.7109375" style="25" customWidth="1"/>
    <col min="1016" max="1016" width="9.140625" style="25"/>
    <col min="1017" max="1017" width="10.7109375" style="25" customWidth="1"/>
    <col min="1018" max="1018" width="11.7109375" style="25" customWidth="1"/>
    <col min="1019" max="1019" width="10.42578125" style="25" customWidth="1"/>
    <col min="1020" max="1020" width="22.140625" style="25" customWidth="1"/>
    <col min="1021" max="1021" width="17.5703125" style="25" customWidth="1"/>
    <col min="1022" max="1257" width="9.140625" style="25"/>
    <col min="1258" max="1258" width="17.7109375" style="25" customWidth="1"/>
    <col min="1259" max="1259" width="29.7109375" style="25" customWidth="1"/>
    <col min="1260" max="1260" width="9.7109375" style="25" customWidth="1"/>
    <col min="1261" max="1261" width="1.7109375" style="25" customWidth="1"/>
    <col min="1262" max="1262" width="9.7109375" style="25" customWidth="1"/>
    <col min="1263" max="1263" width="1.7109375" style="25" customWidth="1"/>
    <col min="1264" max="1265" width="9.7109375" style="25" customWidth="1"/>
    <col min="1266" max="1266" width="1.7109375" style="25" customWidth="1"/>
    <col min="1267" max="1267" width="9.7109375" style="25" customWidth="1"/>
    <col min="1268" max="1268" width="1.7109375" style="25" customWidth="1"/>
    <col min="1269" max="1269" width="14.7109375" style="25" customWidth="1"/>
    <col min="1270" max="1270" width="1.7109375" style="25" customWidth="1"/>
    <col min="1271" max="1271" width="12.7109375" style="25" customWidth="1"/>
    <col min="1272" max="1272" width="9.140625" style="25"/>
    <col min="1273" max="1273" width="10.7109375" style="25" customWidth="1"/>
    <col min="1274" max="1274" width="11.7109375" style="25" customWidth="1"/>
    <col min="1275" max="1275" width="10.42578125" style="25" customWidth="1"/>
    <col min="1276" max="1276" width="22.140625" style="25" customWidth="1"/>
    <col min="1277" max="1277" width="17.5703125" style="25" customWidth="1"/>
    <col min="1278" max="1513" width="9.140625" style="25"/>
    <col min="1514" max="1514" width="17.7109375" style="25" customWidth="1"/>
    <col min="1515" max="1515" width="29.7109375" style="25" customWidth="1"/>
    <col min="1516" max="1516" width="9.7109375" style="25" customWidth="1"/>
    <col min="1517" max="1517" width="1.7109375" style="25" customWidth="1"/>
    <col min="1518" max="1518" width="9.7109375" style="25" customWidth="1"/>
    <col min="1519" max="1519" width="1.7109375" style="25" customWidth="1"/>
    <col min="1520" max="1521" width="9.7109375" style="25" customWidth="1"/>
    <col min="1522" max="1522" width="1.7109375" style="25" customWidth="1"/>
    <col min="1523" max="1523" width="9.7109375" style="25" customWidth="1"/>
    <col min="1524" max="1524" width="1.7109375" style="25" customWidth="1"/>
    <col min="1525" max="1525" width="14.7109375" style="25" customWidth="1"/>
    <col min="1526" max="1526" width="1.7109375" style="25" customWidth="1"/>
    <col min="1527" max="1527" width="12.7109375" style="25" customWidth="1"/>
    <col min="1528" max="1528" width="9.140625" style="25"/>
    <col min="1529" max="1529" width="10.7109375" style="25" customWidth="1"/>
    <col min="1530" max="1530" width="11.7109375" style="25" customWidth="1"/>
    <col min="1531" max="1531" width="10.42578125" style="25" customWidth="1"/>
    <col min="1532" max="1532" width="22.140625" style="25" customWidth="1"/>
    <col min="1533" max="1533" width="17.5703125" style="25" customWidth="1"/>
    <col min="1534" max="1769" width="9.140625" style="25"/>
    <col min="1770" max="1770" width="17.7109375" style="25" customWidth="1"/>
    <col min="1771" max="1771" width="29.7109375" style="25" customWidth="1"/>
    <col min="1772" max="1772" width="9.7109375" style="25" customWidth="1"/>
    <col min="1773" max="1773" width="1.7109375" style="25" customWidth="1"/>
    <col min="1774" max="1774" width="9.7109375" style="25" customWidth="1"/>
    <col min="1775" max="1775" width="1.7109375" style="25" customWidth="1"/>
    <col min="1776" max="1777" width="9.7109375" style="25" customWidth="1"/>
    <col min="1778" max="1778" width="1.7109375" style="25" customWidth="1"/>
    <col min="1779" max="1779" width="9.7109375" style="25" customWidth="1"/>
    <col min="1780" max="1780" width="1.7109375" style="25" customWidth="1"/>
    <col min="1781" max="1781" width="14.7109375" style="25" customWidth="1"/>
    <col min="1782" max="1782" width="1.7109375" style="25" customWidth="1"/>
    <col min="1783" max="1783" width="12.7109375" style="25" customWidth="1"/>
    <col min="1784" max="1784" width="9.140625" style="25"/>
    <col min="1785" max="1785" width="10.7109375" style="25" customWidth="1"/>
    <col min="1786" max="1786" width="11.7109375" style="25" customWidth="1"/>
    <col min="1787" max="1787" width="10.42578125" style="25" customWidth="1"/>
    <col min="1788" max="1788" width="22.140625" style="25" customWidth="1"/>
    <col min="1789" max="1789" width="17.5703125" style="25" customWidth="1"/>
    <col min="1790" max="2025" width="9.140625" style="25"/>
    <col min="2026" max="2026" width="17.7109375" style="25" customWidth="1"/>
    <col min="2027" max="2027" width="29.7109375" style="25" customWidth="1"/>
    <col min="2028" max="2028" width="9.7109375" style="25" customWidth="1"/>
    <col min="2029" max="2029" width="1.7109375" style="25" customWidth="1"/>
    <col min="2030" max="2030" width="9.7109375" style="25" customWidth="1"/>
    <col min="2031" max="2031" width="1.7109375" style="25" customWidth="1"/>
    <col min="2032" max="2033" width="9.7109375" style="25" customWidth="1"/>
    <col min="2034" max="2034" width="1.7109375" style="25" customWidth="1"/>
    <col min="2035" max="2035" width="9.7109375" style="25" customWidth="1"/>
    <col min="2036" max="2036" width="1.7109375" style="25" customWidth="1"/>
    <col min="2037" max="2037" width="14.7109375" style="25" customWidth="1"/>
    <col min="2038" max="2038" width="1.7109375" style="25" customWidth="1"/>
    <col min="2039" max="2039" width="12.7109375" style="25" customWidth="1"/>
    <col min="2040" max="2040" width="9.140625" style="25"/>
    <col min="2041" max="2041" width="10.7109375" style="25" customWidth="1"/>
    <col min="2042" max="2042" width="11.7109375" style="25" customWidth="1"/>
    <col min="2043" max="2043" width="10.42578125" style="25" customWidth="1"/>
    <col min="2044" max="2044" width="22.140625" style="25" customWidth="1"/>
    <col min="2045" max="2045" width="17.5703125" style="25" customWidth="1"/>
    <col min="2046" max="2281" width="9.140625" style="25"/>
    <col min="2282" max="2282" width="17.7109375" style="25" customWidth="1"/>
    <col min="2283" max="2283" width="29.7109375" style="25" customWidth="1"/>
    <col min="2284" max="2284" width="9.7109375" style="25" customWidth="1"/>
    <col min="2285" max="2285" width="1.7109375" style="25" customWidth="1"/>
    <col min="2286" max="2286" width="9.7109375" style="25" customWidth="1"/>
    <col min="2287" max="2287" width="1.7109375" style="25" customWidth="1"/>
    <col min="2288" max="2289" width="9.7109375" style="25" customWidth="1"/>
    <col min="2290" max="2290" width="1.7109375" style="25" customWidth="1"/>
    <col min="2291" max="2291" width="9.7109375" style="25" customWidth="1"/>
    <col min="2292" max="2292" width="1.7109375" style="25" customWidth="1"/>
    <col min="2293" max="2293" width="14.7109375" style="25" customWidth="1"/>
    <col min="2294" max="2294" width="1.7109375" style="25" customWidth="1"/>
    <col min="2295" max="2295" width="12.7109375" style="25" customWidth="1"/>
    <col min="2296" max="2296" width="9.140625" style="25"/>
    <col min="2297" max="2297" width="10.7109375" style="25" customWidth="1"/>
    <col min="2298" max="2298" width="11.7109375" style="25" customWidth="1"/>
    <col min="2299" max="2299" width="10.42578125" style="25" customWidth="1"/>
    <col min="2300" max="2300" width="22.140625" style="25" customWidth="1"/>
    <col min="2301" max="2301" width="17.5703125" style="25" customWidth="1"/>
    <col min="2302" max="2537" width="9.140625" style="25"/>
    <col min="2538" max="2538" width="17.7109375" style="25" customWidth="1"/>
    <col min="2539" max="2539" width="29.7109375" style="25" customWidth="1"/>
    <col min="2540" max="2540" width="9.7109375" style="25" customWidth="1"/>
    <col min="2541" max="2541" width="1.7109375" style="25" customWidth="1"/>
    <col min="2542" max="2542" width="9.7109375" style="25" customWidth="1"/>
    <col min="2543" max="2543" width="1.7109375" style="25" customWidth="1"/>
    <col min="2544" max="2545" width="9.7109375" style="25" customWidth="1"/>
    <col min="2546" max="2546" width="1.7109375" style="25" customWidth="1"/>
    <col min="2547" max="2547" width="9.7109375" style="25" customWidth="1"/>
    <col min="2548" max="2548" width="1.7109375" style="25" customWidth="1"/>
    <col min="2549" max="2549" width="14.7109375" style="25" customWidth="1"/>
    <col min="2550" max="2550" width="1.7109375" style="25" customWidth="1"/>
    <col min="2551" max="2551" width="12.7109375" style="25" customWidth="1"/>
    <col min="2552" max="2552" width="9.140625" style="25"/>
    <col min="2553" max="2553" width="10.7109375" style="25" customWidth="1"/>
    <col min="2554" max="2554" width="11.7109375" style="25" customWidth="1"/>
    <col min="2555" max="2555" width="10.42578125" style="25" customWidth="1"/>
    <col min="2556" max="2556" width="22.140625" style="25" customWidth="1"/>
    <col min="2557" max="2557" width="17.5703125" style="25" customWidth="1"/>
    <col min="2558" max="2793" width="9.140625" style="25"/>
    <col min="2794" max="2794" width="17.7109375" style="25" customWidth="1"/>
    <col min="2795" max="2795" width="29.7109375" style="25" customWidth="1"/>
    <col min="2796" max="2796" width="9.7109375" style="25" customWidth="1"/>
    <col min="2797" max="2797" width="1.7109375" style="25" customWidth="1"/>
    <col min="2798" max="2798" width="9.7109375" style="25" customWidth="1"/>
    <col min="2799" max="2799" width="1.7109375" style="25" customWidth="1"/>
    <col min="2800" max="2801" width="9.7109375" style="25" customWidth="1"/>
    <col min="2802" max="2802" width="1.7109375" style="25" customWidth="1"/>
    <col min="2803" max="2803" width="9.7109375" style="25" customWidth="1"/>
    <col min="2804" max="2804" width="1.7109375" style="25" customWidth="1"/>
    <col min="2805" max="2805" width="14.7109375" style="25" customWidth="1"/>
    <col min="2806" max="2806" width="1.7109375" style="25" customWidth="1"/>
    <col min="2807" max="2807" width="12.7109375" style="25" customWidth="1"/>
    <col min="2808" max="2808" width="9.140625" style="25"/>
    <col min="2809" max="2809" width="10.7109375" style="25" customWidth="1"/>
    <col min="2810" max="2810" width="11.7109375" style="25" customWidth="1"/>
    <col min="2811" max="2811" width="10.42578125" style="25" customWidth="1"/>
    <col min="2812" max="2812" width="22.140625" style="25" customWidth="1"/>
    <col min="2813" max="2813" width="17.5703125" style="25" customWidth="1"/>
    <col min="2814" max="3049" width="9.140625" style="25"/>
    <col min="3050" max="3050" width="17.7109375" style="25" customWidth="1"/>
    <col min="3051" max="3051" width="29.7109375" style="25" customWidth="1"/>
    <col min="3052" max="3052" width="9.7109375" style="25" customWidth="1"/>
    <col min="3053" max="3053" width="1.7109375" style="25" customWidth="1"/>
    <col min="3054" max="3054" width="9.7109375" style="25" customWidth="1"/>
    <col min="3055" max="3055" width="1.7109375" style="25" customWidth="1"/>
    <col min="3056" max="3057" width="9.7109375" style="25" customWidth="1"/>
    <col min="3058" max="3058" width="1.7109375" style="25" customWidth="1"/>
    <col min="3059" max="3059" width="9.7109375" style="25" customWidth="1"/>
    <col min="3060" max="3060" width="1.7109375" style="25" customWidth="1"/>
    <col min="3061" max="3061" width="14.7109375" style="25" customWidth="1"/>
    <col min="3062" max="3062" width="1.7109375" style="25" customWidth="1"/>
    <col min="3063" max="3063" width="12.7109375" style="25" customWidth="1"/>
    <col min="3064" max="3064" width="9.140625" style="25"/>
    <col min="3065" max="3065" width="10.7109375" style="25" customWidth="1"/>
    <col min="3066" max="3066" width="11.7109375" style="25" customWidth="1"/>
    <col min="3067" max="3067" width="10.42578125" style="25" customWidth="1"/>
    <col min="3068" max="3068" width="22.140625" style="25" customWidth="1"/>
    <col min="3069" max="3069" width="17.5703125" style="25" customWidth="1"/>
    <col min="3070" max="3305" width="9.140625" style="25"/>
    <col min="3306" max="3306" width="17.7109375" style="25" customWidth="1"/>
    <col min="3307" max="3307" width="29.7109375" style="25" customWidth="1"/>
    <col min="3308" max="3308" width="9.7109375" style="25" customWidth="1"/>
    <col min="3309" max="3309" width="1.7109375" style="25" customWidth="1"/>
    <col min="3310" max="3310" width="9.7109375" style="25" customWidth="1"/>
    <col min="3311" max="3311" width="1.7109375" style="25" customWidth="1"/>
    <col min="3312" max="3313" width="9.7109375" style="25" customWidth="1"/>
    <col min="3314" max="3314" width="1.7109375" style="25" customWidth="1"/>
    <col min="3315" max="3315" width="9.7109375" style="25" customWidth="1"/>
    <col min="3316" max="3316" width="1.7109375" style="25" customWidth="1"/>
    <col min="3317" max="3317" width="14.7109375" style="25" customWidth="1"/>
    <col min="3318" max="3318" width="1.7109375" style="25" customWidth="1"/>
    <col min="3319" max="3319" width="12.7109375" style="25" customWidth="1"/>
    <col min="3320" max="3320" width="9.140625" style="25"/>
    <col min="3321" max="3321" width="10.7109375" style="25" customWidth="1"/>
    <col min="3322" max="3322" width="11.7109375" style="25" customWidth="1"/>
    <col min="3323" max="3323" width="10.42578125" style="25" customWidth="1"/>
    <col min="3324" max="3324" width="22.140625" style="25" customWidth="1"/>
    <col min="3325" max="3325" width="17.5703125" style="25" customWidth="1"/>
    <col min="3326" max="3561" width="9.140625" style="25"/>
    <col min="3562" max="3562" width="17.7109375" style="25" customWidth="1"/>
    <col min="3563" max="3563" width="29.7109375" style="25" customWidth="1"/>
    <col min="3564" max="3564" width="9.7109375" style="25" customWidth="1"/>
    <col min="3565" max="3565" width="1.7109375" style="25" customWidth="1"/>
    <col min="3566" max="3566" width="9.7109375" style="25" customWidth="1"/>
    <col min="3567" max="3567" width="1.7109375" style="25" customWidth="1"/>
    <col min="3568" max="3569" width="9.7109375" style="25" customWidth="1"/>
    <col min="3570" max="3570" width="1.7109375" style="25" customWidth="1"/>
    <col min="3571" max="3571" width="9.7109375" style="25" customWidth="1"/>
    <col min="3572" max="3572" width="1.7109375" style="25" customWidth="1"/>
    <col min="3573" max="3573" width="14.7109375" style="25" customWidth="1"/>
    <col min="3574" max="3574" width="1.7109375" style="25" customWidth="1"/>
    <col min="3575" max="3575" width="12.7109375" style="25" customWidth="1"/>
    <col min="3576" max="3576" width="9.140625" style="25"/>
    <col min="3577" max="3577" width="10.7109375" style="25" customWidth="1"/>
    <col min="3578" max="3578" width="11.7109375" style="25" customWidth="1"/>
    <col min="3579" max="3579" width="10.42578125" style="25" customWidth="1"/>
    <col min="3580" max="3580" width="22.140625" style="25" customWidth="1"/>
    <col min="3581" max="3581" width="17.5703125" style="25" customWidth="1"/>
    <col min="3582" max="3817" width="9.140625" style="25"/>
    <col min="3818" max="3818" width="17.7109375" style="25" customWidth="1"/>
    <col min="3819" max="3819" width="29.7109375" style="25" customWidth="1"/>
    <col min="3820" max="3820" width="9.7109375" style="25" customWidth="1"/>
    <col min="3821" max="3821" width="1.7109375" style="25" customWidth="1"/>
    <col min="3822" max="3822" width="9.7109375" style="25" customWidth="1"/>
    <col min="3823" max="3823" width="1.7109375" style="25" customWidth="1"/>
    <col min="3824" max="3825" width="9.7109375" style="25" customWidth="1"/>
    <col min="3826" max="3826" width="1.7109375" style="25" customWidth="1"/>
    <col min="3827" max="3827" width="9.7109375" style="25" customWidth="1"/>
    <col min="3828" max="3828" width="1.7109375" style="25" customWidth="1"/>
    <col min="3829" max="3829" width="14.7109375" style="25" customWidth="1"/>
    <col min="3830" max="3830" width="1.7109375" style="25" customWidth="1"/>
    <col min="3831" max="3831" width="12.7109375" style="25" customWidth="1"/>
    <col min="3832" max="3832" width="9.140625" style="25"/>
    <col min="3833" max="3833" width="10.7109375" style="25" customWidth="1"/>
    <col min="3834" max="3834" width="11.7109375" style="25" customWidth="1"/>
    <col min="3835" max="3835" width="10.42578125" style="25" customWidth="1"/>
    <col min="3836" max="3836" width="22.140625" style="25" customWidth="1"/>
    <col min="3837" max="3837" width="17.5703125" style="25" customWidth="1"/>
    <col min="3838" max="4073" width="9.140625" style="25"/>
    <col min="4074" max="4074" width="17.7109375" style="25" customWidth="1"/>
    <col min="4075" max="4075" width="29.7109375" style="25" customWidth="1"/>
    <col min="4076" max="4076" width="9.7109375" style="25" customWidth="1"/>
    <col min="4077" max="4077" width="1.7109375" style="25" customWidth="1"/>
    <col min="4078" max="4078" width="9.7109375" style="25" customWidth="1"/>
    <col min="4079" max="4079" width="1.7109375" style="25" customWidth="1"/>
    <col min="4080" max="4081" width="9.7109375" style="25" customWidth="1"/>
    <col min="4082" max="4082" width="1.7109375" style="25" customWidth="1"/>
    <col min="4083" max="4083" width="9.7109375" style="25" customWidth="1"/>
    <col min="4084" max="4084" width="1.7109375" style="25" customWidth="1"/>
    <col min="4085" max="4085" width="14.7109375" style="25" customWidth="1"/>
    <col min="4086" max="4086" width="1.7109375" style="25" customWidth="1"/>
    <col min="4087" max="4087" width="12.7109375" style="25" customWidth="1"/>
    <col min="4088" max="4088" width="9.140625" style="25"/>
    <col min="4089" max="4089" width="10.7109375" style="25" customWidth="1"/>
    <col min="4090" max="4090" width="11.7109375" style="25" customWidth="1"/>
    <col min="4091" max="4091" width="10.42578125" style="25" customWidth="1"/>
    <col min="4092" max="4092" width="22.140625" style="25" customWidth="1"/>
    <col min="4093" max="4093" width="17.5703125" style="25" customWidth="1"/>
    <col min="4094" max="4329" width="9.140625" style="25"/>
    <col min="4330" max="4330" width="17.7109375" style="25" customWidth="1"/>
    <col min="4331" max="4331" width="29.7109375" style="25" customWidth="1"/>
    <col min="4332" max="4332" width="9.7109375" style="25" customWidth="1"/>
    <col min="4333" max="4333" width="1.7109375" style="25" customWidth="1"/>
    <col min="4334" max="4334" width="9.7109375" style="25" customWidth="1"/>
    <col min="4335" max="4335" width="1.7109375" style="25" customWidth="1"/>
    <col min="4336" max="4337" width="9.7109375" style="25" customWidth="1"/>
    <col min="4338" max="4338" width="1.7109375" style="25" customWidth="1"/>
    <col min="4339" max="4339" width="9.7109375" style="25" customWidth="1"/>
    <col min="4340" max="4340" width="1.7109375" style="25" customWidth="1"/>
    <col min="4341" max="4341" width="14.7109375" style="25" customWidth="1"/>
    <col min="4342" max="4342" width="1.7109375" style="25" customWidth="1"/>
    <col min="4343" max="4343" width="12.7109375" style="25" customWidth="1"/>
    <col min="4344" max="4344" width="9.140625" style="25"/>
    <col min="4345" max="4345" width="10.7109375" style="25" customWidth="1"/>
    <col min="4346" max="4346" width="11.7109375" style="25" customWidth="1"/>
    <col min="4347" max="4347" width="10.42578125" style="25" customWidth="1"/>
    <col min="4348" max="4348" width="22.140625" style="25" customWidth="1"/>
    <col min="4349" max="4349" width="17.5703125" style="25" customWidth="1"/>
    <col min="4350" max="4585" width="9.140625" style="25"/>
    <col min="4586" max="4586" width="17.7109375" style="25" customWidth="1"/>
    <col min="4587" max="4587" width="29.7109375" style="25" customWidth="1"/>
    <col min="4588" max="4588" width="9.7109375" style="25" customWidth="1"/>
    <col min="4589" max="4589" width="1.7109375" style="25" customWidth="1"/>
    <col min="4590" max="4590" width="9.7109375" style="25" customWidth="1"/>
    <col min="4591" max="4591" width="1.7109375" style="25" customWidth="1"/>
    <col min="4592" max="4593" width="9.7109375" style="25" customWidth="1"/>
    <col min="4594" max="4594" width="1.7109375" style="25" customWidth="1"/>
    <col min="4595" max="4595" width="9.7109375" style="25" customWidth="1"/>
    <col min="4596" max="4596" width="1.7109375" style="25" customWidth="1"/>
    <col min="4597" max="4597" width="14.7109375" style="25" customWidth="1"/>
    <col min="4598" max="4598" width="1.7109375" style="25" customWidth="1"/>
    <col min="4599" max="4599" width="12.7109375" style="25" customWidth="1"/>
    <col min="4600" max="4600" width="9.140625" style="25"/>
    <col min="4601" max="4601" width="10.7109375" style="25" customWidth="1"/>
    <col min="4602" max="4602" width="11.7109375" style="25" customWidth="1"/>
    <col min="4603" max="4603" width="10.42578125" style="25" customWidth="1"/>
    <col min="4604" max="4604" width="22.140625" style="25" customWidth="1"/>
    <col min="4605" max="4605" width="17.5703125" style="25" customWidth="1"/>
    <col min="4606" max="4841" width="9.140625" style="25"/>
    <col min="4842" max="4842" width="17.7109375" style="25" customWidth="1"/>
    <col min="4843" max="4843" width="29.7109375" style="25" customWidth="1"/>
    <col min="4844" max="4844" width="9.7109375" style="25" customWidth="1"/>
    <col min="4845" max="4845" width="1.7109375" style="25" customWidth="1"/>
    <col min="4846" max="4846" width="9.7109375" style="25" customWidth="1"/>
    <col min="4847" max="4847" width="1.7109375" style="25" customWidth="1"/>
    <col min="4848" max="4849" width="9.7109375" style="25" customWidth="1"/>
    <col min="4850" max="4850" width="1.7109375" style="25" customWidth="1"/>
    <col min="4851" max="4851" width="9.7109375" style="25" customWidth="1"/>
    <col min="4852" max="4852" width="1.7109375" style="25" customWidth="1"/>
    <col min="4853" max="4853" width="14.7109375" style="25" customWidth="1"/>
    <col min="4854" max="4854" width="1.7109375" style="25" customWidth="1"/>
    <col min="4855" max="4855" width="12.7109375" style="25" customWidth="1"/>
    <col min="4856" max="4856" width="9.140625" style="25"/>
    <col min="4857" max="4857" width="10.7109375" style="25" customWidth="1"/>
    <col min="4858" max="4858" width="11.7109375" style="25" customWidth="1"/>
    <col min="4859" max="4859" width="10.42578125" style="25" customWidth="1"/>
    <col min="4860" max="4860" width="22.140625" style="25" customWidth="1"/>
    <col min="4861" max="4861" width="17.5703125" style="25" customWidth="1"/>
    <col min="4862" max="5097" width="9.140625" style="25"/>
    <col min="5098" max="5098" width="17.7109375" style="25" customWidth="1"/>
    <col min="5099" max="5099" width="29.7109375" style="25" customWidth="1"/>
    <col min="5100" max="5100" width="9.7109375" style="25" customWidth="1"/>
    <col min="5101" max="5101" width="1.7109375" style="25" customWidth="1"/>
    <col min="5102" max="5102" width="9.7109375" style="25" customWidth="1"/>
    <col min="5103" max="5103" width="1.7109375" style="25" customWidth="1"/>
    <col min="5104" max="5105" width="9.7109375" style="25" customWidth="1"/>
    <col min="5106" max="5106" width="1.7109375" style="25" customWidth="1"/>
    <col min="5107" max="5107" width="9.7109375" style="25" customWidth="1"/>
    <col min="5108" max="5108" width="1.7109375" style="25" customWidth="1"/>
    <col min="5109" max="5109" width="14.7109375" style="25" customWidth="1"/>
    <col min="5110" max="5110" width="1.7109375" style="25" customWidth="1"/>
    <col min="5111" max="5111" width="12.7109375" style="25" customWidth="1"/>
    <col min="5112" max="5112" width="9.140625" style="25"/>
    <col min="5113" max="5113" width="10.7109375" style="25" customWidth="1"/>
    <col min="5114" max="5114" width="11.7109375" style="25" customWidth="1"/>
    <col min="5115" max="5115" width="10.42578125" style="25" customWidth="1"/>
    <col min="5116" max="5116" width="22.140625" style="25" customWidth="1"/>
    <col min="5117" max="5117" width="17.5703125" style="25" customWidth="1"/>
    <col min="5118" max="5353" width="9.140625" style="25"/>
    <col min="5354" max="5354" width="17.7109375" style="25" customWidth="1"/>
    <col min="5355" max="5355" width="29.7109375" style="25" customWidth="1"/>
    <col min="5356" max="5356" width="9.7109375" style="25" customWidth="1"/>
    <col min="5357" max="5357" width="1.7109375" style="25" customWidth="1"/>
    <col min="5358" max="5358" width="9.7109375" style="25" customWidth="1"/>
    <col min="5359" max="5359" width="1.7109375" style="25" customWidth="1"/>
    <col min="5360" max="5361" width="9.7109375" style="25" customWidth="1"/>
    <col min="5362" max="5362" width="1.7109375" style="25" customWidth="1"/>
    <col min="5363" max="5363" width="9.7109375" style="25" customWidth="1"/>
    <col min="5364" max="5364" width="1.7109375" style="25" customWidth="1"/>
    <col min="5365" max="5365" width="14.7109375" style="25" customWidth="1"/>
    <col min="5366" max="5366" width="1.7109375" style="25" customWidth="1"/>
    <col min="5367" max="5367" width="12.7109375" style="25" customWidth="1"/>
    <col min="5368" max="5368" width="9.140625" style="25"/>
    <col min="5369" max="5369" width="10.7109375" style="25" customWidth="1"/>
    <col min="5370" max="5370" width="11.7109375" style="25" customWidth="1"/>
    <col min="5371" max="5371" width="10.42578125" style="25" customWidth="1"/>
    <col min="5372" max="5372" width="22.140625" style="25" customWidth="1"/>
    <col min="5373" max="5373" width="17.5703125" style="25" customWidth="1"/>
    <col min="5374" max="5609" width="9.140625" style="25"/>
    <col min="5610" max="5610" width="17.7109375" style="25" customWidth="1"/>
    <col min="5611" max="5611" width="29.7109375" style="25" customWidth="1"/>
    <col min="5612" max="5612" width="9.7109375" style="25" customWidth="1"/>
    <col min="5613" max="5613" width="1.7109375" style="25" customWidth="1"/>
    <col min="5614" max="5614" width="9.7109375" style="25" customWidth="1"/>
    <col min="5615" max="5615" width="1.7109375" style="25" customWidth="1"/>
    <col min="5616" max="5617" width="9.7109375" style="25" customWidth="1"/>
    <col min="5618" max="5618" width="1.7109375" style="25" customWidth="1"/>
    <col min="5619" max="5619" width="9.7109375" style="25" customWidth="1"/>
    <col min="5620" max="5620" width="1.7109375" style="25" customWidth="1"/>
    <col min="5621" max="5621" width="14.7109375" style="25" customWidth="1"/>
    <col min="5622" max="5622" width="1.7109375" style="25" customWidth="1"/>
    <col min="5623" max="5623" width="12.7109375" style="25" customWidth="1"/>
    <col min="5624" max="5624" width="9.140625" style="25"/>
    <col min="5625" max="5625" width="10.7109375" style="25" customWidth="1"/>
    <col min="5626" max="5626" width="11.7109375" style="25" customWidth="1"/>
    <col min="5627" max="5627" width="10.42578125" style="25" customWidth="1"/>
    <col min="5628" max="5628" width="22.140625" style="25" customWidth="1"/>
    <col min="5629" max="5629" width="17.5703125" style="25" customWidth="1"/>
    <col min="5630" max="5865" width="9.140625" style="25"/>
    <col min="5866" max="5866" width="17.7109375" style="25" customWidth="1"/>
    <col min="5867" max="5867" width="29.7109375" style="25" customWidth="1"/>
    <col min="5868" max="5868" width="9.7109375" style="25" customWidth="1"/>
    <col min="5869" max="5869" width="1.7109375" style="25" customWidth="1"/>
    <col min="5870" max="5870" width="9.7109375" style="25" customWidth="1"/>
    <col min="5871" max="5871" width="1.7109375" style="25" customWidth="1"/>
    <col min="5872" max="5873" width="9.7109375" style="25" customWidth="1"/>
    <col min="5874" max="5874" width="1.7109375" style="25" customWidth="1"/>
    <col min="5875" max="5875" width="9.7109375" style="25" customWidth="1"/>
    <col min="5876" max="5876" width="1.7109375" style="25" customWidth="1"/>
    <col min="5877" max="5877" width="14.7109375" style="25" customWidth="1"/>
    <col min="5878" max="5878" width="1.7109375" style="25" customWidth="1"/>
    <col min="5879" max="5879" width="12.7109375" style="25" customWidth="1"/>
    <col min="5880" max="5880" width="9.140625" style="25"/>
    <col min="5881" max="5881" width="10.7109375" style="25" customWidth="1"/>
    <col min="5882" max="5882" width="11.7109375" style="25" customWidth="1"/>
    <col min="5883" max="5883" width="10.42578125" style="25" customWidth="1"/>
    <col min="5884" max="5884" width="22.140625" style="25" customWidth="1"/>
    <col min="5885" max="5885" width="17.5703125" style="25" customWidth="1"/>
    <col min="5886" max="6121" width="9.140625" style="25"/>
    <col min="6122" max="6122" width="17.7109375" style="25" customWidth="1"/>
    <col min="6123" max="6123" width="29.7109375" style="25" customWidth="1"/>
    <col min="6124" max="6124" width="9.7109375" style="25" customWidth="1"/>
    <col min="6125" max="6125" width="1.7109375" style="25" customWidth="1"/>
    <col min="6126" max="6126" width="9.7109375" style="25" customWidth="1"/>
    <col min="6127" max="6127" width="1.7109375" style="25" customWidth="1"/>
    <col min="6128" max="6129" width="9.7109375" style="25" customWidth="1"/>
    <col min="6130" max="6130" width="1.7109375" style="25" customWidth="1"/>
    <col min="6131" max="6131" width="9.7109375" style="25" customWidth="1"/>
    <col min="6132" max="6132" width="1.7109375" style="25" customWidth="1"/>
    <col min="6133" max="6133" width="14.7109375" style="25" customWidth="1"/>
    <col min="6134" max="6134" width="1.7109375" style="25" customWidth="1"/>
    <col min="6135" max="6135" width="12.7109375" style="25" customWidth="1"/>
    <col min="6136" max="6136" width="9.140625" style="25"/>
    <col min="6137" max="6137" width="10.7109375" style="25" customWidth="1"/>
    <col min="6138" max="6138" width="11.7109375" style="25" customWidth="1"/>
    <col min="6139" max="6139" width="10.42578125" style="25" customWidth="1"/>
    <col min="6140" max="6140" width="22.140625" style="25" customWidth="1"/>
    <col min="6141" max="6141" width="17.5703125" style="25" customWidth="1"/>
    <col min="6142" max="6377" width="9.140625" style="25"/>
    <col min="6378" max="6378" width="17.7109375" style="25" customWidth="1"/>
    <col min="6379" max="6379" width="29.7109375" style="25" customWidth="1"/>
    <col min="6380" max="6380" width="9.7109375" style="25" customWidth="1"/>
    <col min="6381" max="6381" width="1.7109375" style="25" customWidth="1"/>
    <col min="6382" max="6382" width="9.7109375" style="25" customWidth="1"/>
    <col min="6383" max="6383" width="1.7109375" style="25" customWidth="1"/>
    <col min="6384" max="6385" width="9.7109375" style="25" customWidth="1"/>
    <col min="6386" max="6386" width="1.7109375" style="25" customWidth="1"/>
    <col min="6387" max="6387" width="9.7109375" style="25" customWidth="1"/>
    <col min="6388" max="6388" width="1.7109375" style="25" customWidth="1"/>
    <col min="6389" max="6389" width="14.7109375" style="25" customWidth="1"/>
    <col min="6390" max="6390" width="1.7109375" style="25" customWidth="1"/>
    <col min="6391" max="6391" width="12.7109375" style="25" customWidth="1"/>
    <col min="6392" max="6392" width="9.140625" style="25"/>
    <col min="6393" max="6393" width="10.7109375" style="25" customWidth="1"/>
    <col min="6394" max="6394" width="11.7109375" style="25" customWidth="1"/>
    <col min="6395" max="6395" width="10.42578125" style="25" customWidth="1"/>
    <col min="6396" max="6396" width="22.140625" style="25" customWidth="1"/>
    <col min="6397" max="6397" width="17.5703125" style="25" customWidth="1"/>
    <col min="6398" max="6633" width="9.140625" style="25"/>
    <col min="6634" max="6634" width="17.7109375" style="25" customWidth="1"/>
    <col min="6635" max="6635" width="29.7109375" style="25" customWidth="1"/>
    <col min="6636" max="6636" width="9.7109375" style="25" customWidth="1"/>
    <col min="6637" max="6637" width="1.7109375" style="25" customWidth="1"/>
    <col min="6638" max="6638" width="9.7109375" style="25" customWidth="1"/>
    <col min="6639" max="6639" width="1.7109375" style="25" customWidth="1"/>
    <col min="6640" max="6641" width="9.7109375" style="25" customWidth="1"/>
    <col min="6642" max="6642" width="1.7109375" style="25" customWidth="1"/>
    <col min="6643" max="6643" width="9.7109375" style="25" customWidth="1"/>
    <col min="6644" max="6644" width="1.7109375" style="25" customWidth="1"/>
    <col min="6645" max="6645" width="14.7109375" style="25" customWidth="1"/>
    <col min="6646" max="6646" width="1.7109375" style="25" customWidth="1"/>
    <col min="6647" max="6647" width="12.7109375" style="25" customWidth="1"/>
    <col min="6648" max="6648" width="9.140625" style="25"/>
    <col min="6649" max="6649" width="10.7109375" style="25" customWidth="1"/>
    <col min="6650" max="6650" width="11.7109375" style="25" customWidth="1"/>
    <col min="6651" max="6651" width="10.42578125" style="25" customWidth="1"/>
    <col min="6652" max="6652" width="22.140625" style="25" customWidth="1"/>
    <col min="6653" max="6653" width="17.5703125" style="25" customWidth="1"/>
    <col min="6654" max="6889" width="9.140625" style="25"/>
    <col min="6890" max="6890" width="17.7109375" style="25" customWidth="1"/>
    <col min="6891" max="6891" width="29.7109375" style="25" customWidth="1"/>
    <col min="6892" max="6892" width="9.7109375" style="25" customWidth="1"/>
    <col min="6893" max="6893" width="1.7109375" style="25" customWidth="1"/>
    <col min="6894" max="6894" width="9.7109375" style="25" customWidth="1"/>
    <col min="6895" max="6895" width="1.7109375" style="25" customWidth="1"/>
    <col min="6896" max="6897" width="9.7109375" style="25" customWidth="1"/>
    <col min="6898" max="6898" width="1.7109375" style="25" customWidth="1"/>
    <col min="6899" max="6899" width="9.7109375" style="25" customWidth="1"/>
    <col min="6900" max="6900" width="1.7109375" style="25" customWidth="1"/>
    <col min="6901" max="6901" width="14.7109375" style="25" customWidth="1"/>
    <col min="6902" max="6902" width="1.7109375" style="25" customWidth="1"/>
    <col min="6903" max="6903" width="12.7109375" style="25" customWidth="1"/>
    <col min="6904" max="6904" width="9.140625" style="25"/>
    <col min="6905" max="6905" width="10.7109375" style="25" customWidth="1"/>
    <col min="6906" max="6906" width="11.7109375" style="25" customWidth="1"/>
    <col min="6907" max="6907" width="10.42578125" style="25" customWidth="1"/>
    <col min="6908" max="6908" width="22.140625" style="25" customWidth="1"/>
    <col min="6909" max="6909" width="17.5703125" style="25" customWidth="1"/>
    <col min="6910" max="7145" width="9.140625" style="25"/>
    <col min="7146" max="7146" width="17.7109375" style="25" customWidth="1"/>
    <col min="7147" max="7147" width="29.7109375" style="25" customWidth="1"/>
    <col min="7148" max="7148" width="9.7109375" style="25" customWidth="1"/>
    <col min="7149" max="7149" width="1.7109375" style="25" customWidth="1"/>
    <col min="7150" max="7150" width="9.7109375" style="25" customWidth="1"/>
    <col min="7151" max="7151" width="1.7109375" style="25" customWidth="1"/>
    <col min="7152" max="7153" width="9.7109375" style="25" customWidth="1"/>
    <col min="7154" max="7154" width="1.7109375" style="25" customWidth="1"/>
    <col min="7155" max="7155" width="9.7109375" style="25" customWidth="1"/>
    <col min="7156" max="7156" width="1.7109375" style="25" customWidth="1"/>
    <col min="7157" max="7157" width="14.7109375" style="25" customWidth="1"/>
    <col min="7158" max="7158" width="1.7109375" style="25" customWidth="1"/>
    <col min="7159" max="7159" width="12.7109375" style="25" customWidth="1"/>
    <col min="7160" max="7160" width="9.140625" style="25"/>
    <col min="7161" max="7161" width="10.7109375" style="25" customWidth="1"/>
    <col min="7162" max="7162" width="11.7109375" style="25" customWidth="1"/>
    <col min="7163" max="7163" width="10.42578125" style="25" customWidth="1"/>
    <col min="7164" max="7164" width="22.140625" style="25" customWidth="1"/>
    <col min="7165" max="7165" width="17.5703125" style="25" customWidth="1"/>
    <col min="7166" max="7401" width="9.140625" style="25"/>
    <col min="7402" max="7402" width="17.7109375" style="25" customWidth="1"/>
    <col min="7403" max="7403" width="29.7109375" style="25" customWidth="1"/>
    <col min="7404" max="7404" width="9.7109375" style="25" customWidth="1"/>
    <col min="7405" max="7405" width="1.7109375" style="25" customWidth="1"/>
    <col min="7406" max="7406" width="9.7109375" style="25" customWidth="1"/>
    <col min="7407" max="7407" width="1.7109375" style="25" customWidth="1"/>
    <col min="7408" max="7409" width="9.7109375" style="25" customWidth="1"/>
    <col min="7410" max="7410" width="1.7109375" style="25" customWidth="1"/>
    <col min="7411" max="7411" width="9.7109375" style="25" customWidth="1"/>
    <col min="7412" max="7412" width="1.7109375" style="25" customWidth="1"/>
    <col min="7413" max="7413" width="14.7109375" style="25" customWidth="1"/>
    <col min="7414" max="7414" width="1.7109375" style="25" customWidth="1"/>
    <col min="7415" max="7415" width="12.7109375" style="25" customWidth="1"/>
    <col min="7416" max="7416" width="9.140625" style="25"/>
    <col min="7417" max="7417" width="10.7109375" style="25" customWidth="1"/>
    <col min="7418" max="7418" width="11.7109375" style="25" customWidth="1"/>
    <col min="7419" max="7419" width="10.42578125" style="25" customWidth="1"/>
    <col min="7420" max="7420" width="22.140625" style="25" customWidth="1"/>
    <col min="7421" max="7421" width="17.5703125" style="25" customWidth="1"/>
    <col min="7422" max="7657" width="9.140625" style="25"/>
    <col min="7658" max="7658" width="17.7109375" style="25" customWidth="1"/>
    <col min="7659" max="7659" width="29.7109375" style="25" customWidth="1"/>
    <col min="7660" max="7660" width="9.7109375" style="25" customWidth="1"/>
    <col min="7661" max="7661" width="1.7109375" style="25" customWidth="1"/>
    <col min="7662" max="7662" width="9.7109375" style="25" customWidth="1"/>
    <col min="7663" max="7663" width="1.7109375" style="25" customWidth="1"/>
    <col min="7664" max="7665" width="9.7109375" style="25" customWidth="1"/>
    <col min="7666" max="7666" width="1.7109375" style="25" customWidth="1"/>
    <col min="7667" max="7667" width="9.7109375" style="25" customWidth="1"/>
    <col min="7668" max="7668" width="1.7109375" style="25" customWidth="1"/>
    <col min="7669" max="7669" width="14.7109375" style="25" customWidth="1"/>
    <col min="7670" max="7670" width="1.7109375" style="25" customWidth="1"/>
    <col min="7671" max="7671" width="12.7109375" style="25" customWidth="1"/>
    <col min="7672" max="7672" width="9.140625" style="25"/>
    <col min="7673" max="7673" width="10.7109375" style="25" customWidth="1"/>
    <col min="7674" max="7674" width="11.7109375" style="25" customWidth="1"/>
    <col min="7675" max="7675" width="10.42578125" style="25" customWidth="1"/>
    <col min="7676" max="7676" width="22.140625" style="25" customWidth="1"/>
    <col min="7677" max="7677" width="17.5703125" style="25" customWidth="1"/>
    <col min="7678" max="7913" width="9.140625" style="25"/>
    <col min="7914" max="7914" width="17.7109375" style="25" customWidth="1"/>
    <col min="7915" max="7915" width="29.7109375" style="25" customWidth="1"/>
    <col min="7916" max="7916" width="9.7109375" style="25" customWidth="1"/>
    <col min="7917" max="7917" width="1.7109375" style="25" customWidth="1"/>
    <col min="7918" max="7918" width="9.7109375" style="25" customWidth="1"/>
    <col min="7919" max="7919" width="1.7109375" style="25" customWidth="1"/>
    <col min="7920" max="7921" width="9.7109375" style="25" customWidth="1"/>
    <col min="7922" max="7922" width="1.7109375" style="25" customWidth="1"/>
    <col min="7923" max="7923" width="9.7109375" style="25" customWidth="1"/>
    <col min="7924" max="7924" width="1.7109375" style="25" customWidth="1"/>
    <col min="7925" max="7925" width="14.7109375" style="25" customWidth="1"/>
    <col min="7926" max="7926" width="1.7109375" style="25" customWidth="1"/>
    <col min="7927" max="7927" width="12.7109375" style="25" customWidth="1"/>
    <col min="7928" max="7928" width="9.140625" style="25"/>
    <col min="7929" max="7929" width="10.7109375" style="25" customWidth="1"/>
    <col min="7930" max="7930" width="11.7109375" style="25" customWidth="1"/>
    <col min="7931" max="7931" width="10.42578125" style="25" customWidth="1"/>
    <col min="7932" max="7932" width="22.140625" style="25" customWidth="1"/>
    <col min="7933" max="7933" width="17.5703125" style="25" customWidth="1"/>
    <col min="7934" max="8169" width="9.140625" style="25"/>
    <col min="8170" max="8170" width="17.7109375" style="25" customWidth="1"/>
    <col min="8171" max="8171" width="29.7109375" style="25" customWidth="1"/>
    <col min="8172" max="8172" width="9.7109375" style="25" customWidth="1"/>
    <col min="8173" max="8173" width="1.7109375" style="25" customWidth="1"/>
    <col min="8174" max="8174" width="9.7109375" style="25" customWidth="1"/>
    <col min="8175" max="8175" width="1.7109375" style="25" customWidth="1"/>
    <col min="8176" max="8177" width="9.7109375" style="25" customWidth="1"/>
    <col min="8178" max="8178" width="1.7109375" style="25" customWidth="1"/>
    <col min="8179" max="8179" width="9.7109375" style="25" customWidth="1"/>
    <col min="8180" max="8180" width="1.7109375" style="25" customWidth="1"/>
    <col min="8181" max="8181" width="14.7109375" style="25" customWidth="1"/>
    <col min="8182" max="8182" width="1.7109375" style="25" customWidth="1"/>
    <col min="8183" max="8183" width="12.7109375" style="25" customWidth="1"/>
    <col min="8184" max="8184" width="9.140625" style="25"/>
    <col min="8185" max="8185" width="10.7109375" style="25" customWidth="1"/>
    <col min="8186" max="8186" width="11.7109375" style="25" customWidth="1"/>
    <col min="8187" max="8187" width="10.42578125" style="25" customWidth="1"/>
    <col min="8188" max="8188" width="22.140625" style="25" customWidth="1"/>
    <col min="8189" max="8189" width="17.5703125" style="25" customWidth="1"/>
    <col min="8190" max="8425" width="9.140625" style="25"/>
    <col min="8426" max="8426" width="17.7109375" style="25" customWidth="1"/>
    <col min="8427" max="8427" width="29.7109375" style="25" customWidth="1"/>
    <col min="8428" max="8428" width="9.7109375" style="25" customWidth="1"/>
    <col min="8429" max="8429" width="1.7109375" style="25" customWidth="1"/>
    <col min="8430" max="8430" width="9.7109375" style="25" customWidth="1"/>
    <col min="8431" max="8431" width="1.7109375" style="25" customWidth="1"/>
    <col min="8432" max="8433" width="9.7109375" style="25" customWidth="1"/>
    <col min="8434" max="8434" width="1.7109375" style="25" customWidth="1"/>
    <col min="8435" max="8435" width="9.7109375" style="25" customWidth="1"/>
    <col min="8436" max="8436" width="1.7109375" style="25" customWidth="1"/>
    <col min="8437" max="8437" width="14.7109375" style="25" customWidth="1"/>
    <col min="8438" max="8438" width="1.7109375" style="25" customWidth="1"/>
    <col min="8439" max="8439" width="12.7109375" style="25" customWidth="1"/>
    <col min="8440" max="8440" width="9.140625" style="25"/>
    <col min="8441" max="8441" width="10.7109375" style="25" customWidth="1"/>
    <col min="8442" max="8442" width="11.7109375" style="25" customWidth="1"/>
    <col min="8443" max="8443" width="10.42578125" style="25" customWidth="1"/>
    <col min="8444" max="8444" width="22.140625" style="25" customWidth="1"/>
    <col min="8445" max="8445" width="17.5703125" style="25" customWidth="1"/>
    <col min="8446" max="8681" width="9.140625" style="25"/>
    <col min="8682" max="8682" width="17.7109375" style="25" customWidth="1"/>
    <col min="8683" max="8683" width="29.7109375" style="25" customWidth="1"/>
    <col min="8684" max="8684" width="9.7109375" style="25" customWidth="1"/>
    <col min="8685" max="8685" width="1.7109375" style="25" customWidth="1"/>
    <col min="8686" max="8686" width="9.7109375" style="25" customWidth="1"/>
    <col min="8687" max="8687" width="1.7109375" style="25" customWidth="1"/>
    <col min="8688" max="8689" width="9.7109375" style="25" customWidth="1"/>
    <col min="8690" max="8690" width="1.7109375" style="25" customWidth="1"/>
    <col min="8691" max="8691" width="9.7109375" style="25" customWidth="1"/>
    <col min="8692" max="8692" width="1.7109375" style="25" customWidth="1"/>
    <col min="8693" max="8693" width="14.7109375" style="25" customWidth="1"/>
    <col min="8694" max="8694" width="1.7109375" style="25" customWidth="1"/>
    <col min="8695" max="8695" width="12.7109375" style="25" customWidth="1"/>
    <col min="8696" max="8696" width="9.140625" style="25"/>
    <col min="8697" max="8697" width="10.7109375" style="25" customWidth="1"/>
    <col min="8698" max="8698" width="11.7109375" style="25" customWidth="1"/>
    <col min="8699" max="8699" width="10.42578125" style="25" customWidth="1"/>
    <col min="8700" max="8700" width="22.140625" style="25" customWidth="1"/>
    <col min="8701" max="8701" width="17.5703125" style="25" customWidth="1"/>
    <col min="8702" max="8937" width="9.140625" style="25"/>
    <col min="8938" max="8938" width="17.7109375" style="25" customWidth="1"/>
    <col min="8939" max="8939" width="29.7109375" style="25" customWidth="1"/>
    <col min="8940" max="8940" width="9.7109375" style="25" customWidth="1"/>
    <col min="8941" max="8941" width="1.7109375" style="25" customWidth="1"/>
    <col min="8942" max="8942" width="9.7109375" style="25" customWidth="1"/>
    <col min="8943" max="8943" width="1.7109375" style="25" customWidth="1"/>
    <col min="8944" max="8945" width="9.7109375" style="25" customWidth="1"/>
    <col min="8946" max="8946" width="1.7109375" style="25" customWidth="1"/>
    <col min="8947" max="8947" width="9.7109375" style="25" customWidth="1"/>
    <col min="8948" max="8948" width="1.7109375" style="25" customWidth="1"/>
    <col min="8949" max="8949" width="14.7109375" style="25" customWidth="1"/>
    <col min="8950" max="8950" width="1.7109375" style="25" customWidth="1"/>
    <col min="8951" max="8951" width="12.7109375" style="25" customWidth="1"/>
    <col min="8952" max="8952" width="9.140625" style="25"/>
    <col min="8953" max="8953" width="10.7109375" style="25" customWidth="1"/>
    <col min="8954" max="8954" width="11.7109375" style="25" customWidth="1"/>
    <col min="8955" max="8955" width="10.42578125" style="25" customWidth="1"/>
    <col min="8956" max="8956" width="22.140625" style="25" customWidth="1"/>
    <col min="8957" max="8957" width="17.5703125" style="25" customWidth="1"/>
    <col min="8958" max="9193" width="9.140625" style="25"/>
    <col min="9194" max="9194" width="17.7109375" style="25" customWidth="1"/>
    <col min="9195" max="9195" width="29.7109375" style="25" customWidth="1"/>
    <col min="9196" max="9196" width="9.7109375" style="25" customWidth="1"/>
    <col min="9197" max="9197" width="1.7109375" style="25" customWidth="1"/>
    <col min="9198" max="9198" width="9.7109375" style="25" customWidth="1"/>
    <col min="9199" max="9199" width="1.7109375" style="25" customWidth="1"/>
    <col min="9200" max="9201" width="9.7109375" style="25" customWidth="1"/>
    <col min="9202" max="9202" width="1.7109375" style="25" customWidth="1"/>
    <col min="9203" max="9203" width="9.7109375" style="25" customWidth="1"/>
    <col min="9204" max="9204" width="1.7109375" style="25" customWidth="1"/>
    <col min="9205" max="9205" width="14.7109375" style="25" customWidth="1"/>
    <col min="9206" max="9206" width="1.7109375" style="25" customWidth="1"/>
    <col min="9207" max="9207" width="12.7109375" style="25" customWidth="1"/>
    <col min="9208" max="9208" width="9.140625" style="25"/>
    <col min="9209" max="9209" width="10.7109375" style="25" customWidth="1"/>
    <col min="9210" max="9210" width="11.7109375" style="25" customWidth="1"/>
    <col min="9211" max="9211" width="10.42578125" style="25" customWidth="1"/>
    <col min="9212" max="9212" width="22.140625" style="25" customWidth="1"/>
    <col min="9213" max="9213" width="17.5703125" style="25" customWidth="1"/>
    <col min="9214" max="9449" width="9.140625" style="25"/>
    <col min="9450" max="9450" width="17.7109375" style="25" customWidth="1"/>
    <col min="9451" max="9451" width="29.7109375" style="25" customWidth="1"/>
    <col min="9452" max="9452" width="9.7109375" style="25" customWidth="1"/>
    <col min="9453" max="9453" width="1.7109375" style="25" customWidth="1"/>
    <col min="9454" max="9454" width="9.7109375" style="25" customWidth="1"/>
    <col min="9455" max="9455" width="1.7109375" style="25" customWidth="1"/>
    <col min="9456" max="9457" width="9.7109375" style="25" customWidth="1"/>
    <col min="9458" max="9458" width="1.7109375" style="25" customWidth="1"/>
    <col min="9459" max="9459" width="9.7109375" style="25" customWidth="1"/>
    <col min="9460" max="9460" width="1.7109375" style="25" customWidth="1"/>
    <col min="9461" max="9461" width="14.7109375" style="25" customWidth="1"/>
    <col min="9462" max="9462" width="1.7109375" style="25" customWidth="1"/>
    <col min="9463" max="9463" width="12.7109375" style="25" customWidth="1"/>
    <col min="9464" max="9464" width="9.140625" style="25"/>
    <col min="9465" max="9465" width="10.7109375" style="25" customWidth="1"/>
    <col min="9466" max="9466" width="11.7109375" style="25" customWidth="1"/>
    <col min="9467" max="9467" width="10.42578125" style="25" customWidth="1"/>
    <col min="9468" max="9468" width="22.140625" style="25" customWidth="1"/>
    <col min="9469" max="9469" width="17.5703125" style="25" customWidth="1"/>
    <col min="9470" max="9705" width="9.140625" style="25"/>
    <col min="9706" max="9706" width="17.7109375" style="25" customWidth="1"/>
    <col min="9707" max="9707" width="29.7109375" style="25" customWidth="1"/>
    <col min="9708" max="9708" width="9.7109375" style="25" customWidth="1"/>
    <col min="9709" max="9709" width="1.7109375" style="25" customWidth="1"/>
    <col min="9710" max="9710" width="9.7109375" style="25" customWidth="1"/>
    <col min="9711" max="9711" width="1.7109375" style="25" customWidth="1"/>
    <col min="9712" max="9713" width="9.7109375" style="25" customWidth="1"/>
    <col min="9714" max="9714" width="1.7109375" style="25" customWidth="1"/>
    <col min="9715" max="9715" width="9.7109375" style="25" customWidth="1"/>
    <col min="9716" max="9716" width="1.7109375" style="25" customWidth="1"/>
    <col min="9717" max="9717" width="14.7109375" style="25" customWidth="1"/>
    <col min="9718" max="9718" width="1.7109375" style="25" customWidth="1"/>
    <col min="9719" max="9719" width="12.7109375" style="25" customWidth="1"/>
    <col min="9720" max="9720" width="9.140625" style="25"/>
    <col min="9721" max="9721" width="10.7109375" style="25" customWidth="1"/>
    <col min="9722" max="9722" width="11.7109375" style="25" customWidth="1"/>
    <col min="9723" max="9723" width="10.42578125" style="25" customWidth="1"/>
    <col min="9724" max="9724" width="22.140625" style="25" customWidth="1"/>
    <col min="9725" max="9725" width="17.5703125" style="25" customWidth="1"/>
    <col min="9726" max="9961" width="9.140625" style="25"/>
    <col min="9962" max="9962" width="17.7109375" style="25" customWidth="1"/>
    <col min="9963" max="9963" width="29.7109375" style="25" customWidth="1"/>
    <col min="9964" max="9964" width="9.7109375" style="25" customWidth="1"/>
    <col min="9965" max="9965" width="1.7109375" style="25" customWidth="1"/>
    <col min="9966" max="9966" width="9.7109375" style="25" customWidth="1"/>
    <col min="9967" max="9967" width="1.7109375" style="25" customWidth="1"/>
    <col min="9968" max="9969" width="9.7109375" style="25" customWidth="1"/>
    <col min="9970" max="9970" width="1.7109375" style="25" customWidth="1"/>
    <col min="9971" max="9971" width="9.7109375" style="25" customWidth="1"/>
    <col min="9972" max="9972" width="1.7109375" style="25" customWidth="1"/>
    <col min="9973" max="9973" width="14.7109375" style="25" customWidth="1"/>
    <col min="9974" max="9974" width="1.7109375" style="25" customWidth="1"/>
    <col min="9975" max="9975" width="12.7109375" style="25" customWidth="1"/>
    <col min="9976" max="9976" width="9.140625" style="25"/>
    <col min="9977" max="9977" width="10.7109375" style="25" customWidth="1"/>
    <col min="9978" max="9978" width="11.7109375" style="25" customWidth="1"/>
    <col min="9979" max="9979" width="10.42578125" style="25" customWidth="1"/>
    <col min="9980" max="9980" width="22.140625" style="25" customWidth="1"/>
    <col min="9981" max="9981" width="17.5703125" style="25" customWidth="1"/>
    <col min="9982" max="10217" width="9.140625" style="25"/>
    <col min="10218" max="10218" width="17.7109375" style="25" customWidth="1"/>
    <col min="10219" max="10219" width="29.7109375" style="25" customWidth="1"/>
    <col min="10220" max="10220" width="9.7109375" style="25" customWidth="1"/>
    <col min="10221" max="10221" width="1.7109375" style="25" customWidth="1"/>
    <col min="10222" max="10222" width="9.7109375" style="25" customWidth="1"/>
    <col min="10223" max="10223" width="1.7109375" style="25" customWidth="1"/>
    <col min="10224" max="10225" width="9.7109375" style="25" customWidth="1"/>
    <col min="10226" max="10226" width="1.7109375" style="25" customWidth="1"/>
    <col min="10227" max="10227" width="9.7109375" style="25" customWidth="1"/>
    <col min="10228" max="10228" width="1.7109375" style="25" customWidth="1"/>
    <col min="10229" max="10229" width="14.7109375" style="25" customWidth="1"/>
    <col min="10230" max="10230" width="1.7109375" style="25" customWidth="1"/>
    <col min="10231" max="10231" width="12.7109375" style="25" customWidth="1"/>
    <col min="10232" max="10232" width="9.140625" style="25"/>
    <col min="10233" max="10233" width="10.7109375" style="25" customWidth="1"/>
    <col min="10234" max="10234" width="11.7109375" style="25" customWidth="1"/>
    <col min="10235" max="10235" width="10.42578125" style="25" customWidth="1"/>
    <col min="10236" max="10236" width="22.140625" style="25" customWidth="1"/>
    <col min="10237" max="10237" width="17.5703125" style="25" customWidth="1"/>
    <col min="10238" max="10473" width="9.140625" style="25"/>
    <col min="10474" max="10474" width="17.7109375" style="25" customWidth="1"/>
    <col min="10475" max="10475" width="29.7109375" style="25" customWidth="1"/>
    <col min="10476" max="10476" width="9.7109375" style="25" customWidth="1"/>
    <col min="10477" max="10477" width="1.7109375" style="25" customWidth="1"/>
    <col min="10478" max="10478" width="9.7109375" style="25" customWidth="1"/>
    <col min="10479" max="10479" width="1.7109375" style="25" customWidth="1"/>
    <col min="10480" max="10481" width="9.7109375" style="25" customWidth="1"/>
    <col min="10482" max="10482" width="1.7109375" style="25" customWidth="1"/>
    <col min="10483" max="10483" width="9.7109375" style="25" customWidth="1"/>
    <col min="10484" max="10484" width="1.7109375" style="25" customWidth="1"/>
    <col min="10485" max="10485" width="14.7109375" style="25" customWidth="1"/>
    <col min="10486" max="10486" width="1.7109375" style="25" customWidth="1"/>
    <col min="10487" max="10487" width="12.7109375" style="25" customWidth="1"/>
    <col min="10488" max="10488" width="9.140625" style="25"/>
    <col min="10489" max="10489" width="10.7109375" style="25" customWidth="1"/>
    <col min="10490" max="10490" width="11.7109375" style="25" customWidth="1"/>
    <col min="10491" max="10491" width="10.42578125" style="25" customWidth="1"/>
    <col min="10492" max="10492" width="22.140625" style="25" customWidth="1"/>
    <col min="10493" max="10493" width="17.5703125" style="25" customWidth="1"/>
    <col min="10494" max="10729" width="9.140625" style="25"/>
    <col min="10730" max="10730" width="17.7109375" style="25" customWidth="1"/>
    <col min="10731" max="10731" width="29.7109375" style="25" customWidth="1"/>
    <col min="10732" max="10732" width="9.7109375" style="25" customWidth="1"/>
    <col min="10733" max="10733" width="1.7109375" style="25" customWidth="1"/>
    <col min="10734" max="10734" width="9.7109375" style="25" customWidth="1"/>
    <col min="10735" max="10735" width="1.7109375" style="25" customWidth="1"/>
    <col min="10736" max="10737" width="9.7109375" style="25" customWidth="1"/>
    <col min="10738" max="10738" width="1.7109375" style="25" customWidth="1"/>
    <col min="10739" max="10739" width="9.7109375" style="25" customWidth="1"/>
    <col min="10740" max="10740" width="1.7109375" style="25" customWidth="1"/>
    <col min="10741" max="10741" width="14.7109375" style="25" customWidth="1"/>
    <col min="10742" max="10742" width="1.7109375" style="25" customWidth="1"/>
    <col min="10743" max="10743" width="12.7109375" style="25" customWidth="1"/>
    <col min="10744" max="10744" width="9.140625" style="25"/>
    <col min="10745" max="10745" width="10.7109375" style="25" customWidth="1"/>
    <col min="10746" max="10746" width="11.7109375" style="25" customWidth="1"/>
    <col min="10747" max="10747" width="10.42578125" style="25" customWidth="1"/>
    <col min="10748" max="10748" width="22.140625" style="25" customWidth="1"/>
    <col min="10749" max="10749" width="17.5703125" style="25" customWidth="1"/>
    <col min="10750" max="10985" width="9.140625" style="25"/>
    <col min="10986" max="10986" width="17.7109375" style="25" customWidth="1"/>
    <col min="10987" max="10987" width="29.7109375" style="25" customWidth="1"/>
    <col min="10988" max="10988" width="9.7109375" style="25" customWidth="1"/>
    <col min="10989" max="10989" width="1.7109375" style="25" customWidth="1"/>
    <col min="10990" max="10990" width="9.7109375" style="25" customWidth="1"/>
    <col min="10991" max="10991" width="1.7109375" style="25" customWidth="1"/>
    <col min="10992" max="10993" width="9.7109375" style="25" customWidth="1"/>
    <col min="10994" max="10994" width="1.7109375" style="25" customWidth="1"/>
    <col min="10995" max="10995" width="9.7109375" style="25" customWidth="1"/>
    <col min="10996" max="10996" width="1.7109375" style="25" customWidth="1"/>
    <col min="10997" max="10997" width="14.7109375" style="25" customWidth="1"/>
    <col min="10998" max="10998" width="1.7109375" style="25" customWidth="1"/>
    <col min="10999" max="10999" width="12.7109375" style="25" customWidth="1"/>
    <col min="11000" max="11000" width="9.140625" style="25"/>
    <col min="11001" max="11001" width="10.7109375" style="25" customWidth="1"/>
    <col min="11002" max="11002" width="11.7109375" style="25" customWidth="1"/>
    <col min="11003" max="11003" width="10.42578125" style="25" customWidth="1"/>
    <col min="11004" max="11004" width="22.140625" style="25" customWidth="1"/>
    <col min="11005" max="11005" width="17.5703125" style="25" customWidth="1"/>
    <col min="11006" max="11241" width="9.140625" style="25"/>
    <col min="11242" max="11242" width="17.7109375" style="25" customWidth="1"/>
    <col min="11243" max="11243" width="29.7109375" style="25" customWidth="1"/>
    <col min="11244" max="11244" width="9.7109375" style="25" customWidth="1"/>
    <col min="11245" max="11245" width="1.7109375" style="25" customWidth="1"/>
    <col min="11246" max="11246" width="9.7109375" style="25" customWidth="1"/>
    <col min="11247" max="11247" width="1.7109375" style="25" customWidth="1"/>
    <col min="11248" max="11249" width="9.7109375" style="25" customWidth="1"/>
    <col min="11250" max="11250" width="1.7109375" style="25" customWidth="1"/>
    <col min="11251" max="11251" width="9.7109375" style="25" customWidth="1"/>
    <col min="11252" max="11252" width="1.7109375" style="25" customWidth="1"/>
    <col min="11253" max="11253" width="14.7109375" style="25" customWidth="1"/>
    <col min="11254" max="11254" width="1.7109375" style="25" customWidth="1"/>
    <col min="11255" max="11255" width="12.7109375" style="25" customWidth="1"/>
    <col min="11256" max="11256" width="9.140625" style="25"/>
    <col min="11257" max="11257" width="10.7109375" style="25" customWidth="1"/>
    <col min="11258" max="11258" width="11.7109375" style="25" customWidth="1"/>
    <col min="11259" max="11259" width="10.42578125" style="25" customWidth="1"/>
    <col min="11260" max="11260" width="22.140625" style="25" customWidth="1"/>
    <col min="11261" max="11261" width="17.5703125" style="25" customWidth="1"/>
    <col min="11262" max="11497" width="9.140625" style="25"/>
    <col min="11498" max="11498" width="17.7109375" style="25" customWidth="1"/>
    <col min="11499" max="11499" width="29.7109375" style="25" customWidth="1"/>
    <col min="11500" max="11500" width="9.7109375" style="25" customWidth="1"/>
    <col min="11501" max="11501" width="1.7109375" style="25" customWidth="1"/>
    <col min="11502" max="11502" width="9.7109375" style="25" customWidth="1"/>
    <col min="11503" max="11503" width="1.7109375" style="25" customWidth="1"/>
    <col min="11504" max="11505" width="9.7109375" style="25" customWidth="1"/>
    <col min="11506" max="11506" width="1.7109375" style="25" customWidth="1"/>
    <col min="11507" max="11507" width="9.7109375" style="25" customWidth="1"/>
    <col min="11508" max="11508" width="1.7109375" style="25" customWidth="1"/>
    <col min="11509" max="11509" width="14.7109375" style="25" customWidth="1"/>
    <col min="11510" max="11510" width="1.7109375" style="25" customWidth="1"/>
    <col min="11511" max="11511" width="12.7109375" style="25" customWidth="1"/>
    <col min="11512" max="11512" width="9.140625" style="25"/>
    <col min="11513" max="11513" width="10.7109375" style="25" customWidth="1"/>
    <col min="11514" max="11514" width="11.7109375" style="25" customWidth="1"/>
    <col min="11515" max="11515" width="10.42578125" style="25" customWidth="1"/>
    <col min="11516" max="11516" width="22.140625" style="25" customWidth="1"/>
    <col min="11517" max="11517" width="17.5703125" style="25" customWidth="1"/>
    <col min="11518" max="11753" width="9.140625" style="25"/>
    <col min="11754" max="11754" width="17.7109375" style="25" customWidth="1"/>
    <col min="11755" max="11755" width="29.7109375" style="25" customWidth="1"/>
    <col min="11756" max="11756" width="9.7109375" style="25" customWidth="1"/>
    <col min="11757" max="11757" width="1.7109375" style="25" customWidth="1"/>
    <col min="11758" max="11758" width="9.7109375" style="25" customWidth="1"/>
    <col min="11759" max="11759" width="1.7109375" style="25" customWidth="1"/>
    <col min="11760" max="11761" width="9.7109375" style="25" customWidth="1"/>
    <col min="11762" max="11762" width="1.7109375" style="25" customWidth="1"/>
    <col min="11763" max="11763" width="9.7109375" style="25" customWidth="1"/>
    <col min="11764" max="11764" width="1.7109375" style="25" customWidth="1"/>
    <col min="11765" max="11765" width="14.7109375" style="25" customWidth="1"/>
    <col min="11766" max="11766" width="1.7109375" style="25" customWidth="1"/>
    <col min="11767" max="11767" width="12.7109375" style="25" customWidth="1"/>
    <col min="11768" max="11768" width="9.140625" style="25"/>
    <col min="11769" max="11769" width="10.7109375" style="25" customWidth="1"/>
    <col min="11770" max="11770" width="11.7109375" style="25" customWidth="1"/>
    <col min="11771" max="11771" width="10.42578125" style="25" customWidth="1"/>
    <col min="11772" max="11772" width="22.140625" style="25" customWidth="1"/>
    <col min="11773" max="11773" width="17.5703125" style="25" customWidth="1"/>
    <col min="11774" max="12009" width="9.140625" style="25"/>
    <col min="12010" max="12010" width="17.7109375" style="25" customWidth="1"/>
    <col min="12011" max="12011" width="29.7109375" style="25" customWidth="1"/>
    <col min="12012" max="12012" width="9.7109375" style="25" customWidth="1"/>
    <col min="12013" max="12013" width="1.7109375" style="25" customWidth="1"/>
    <col min="12014" max="12014" width="9.7109375" style="25" customWidth="1"/>
    <col min="12015" max="12015" width="1.7109375" style="25" customWidth="1"/>
    <col min="12016" max="12017" width="9.7109375" style="25" customWidth="1"/>
    <col min="12018" max="12018" width="1.7109375" style="25" customWidth="1"/>
    <col min="12019" max="12019" width="9.7109375" style="25" customWidth="1"/>
    <col min="12020" max="12020" width="1.7109375" style="25" customWidth="1"/>
    <col min="12021" max="12021" width="14.7109375" style="25" customWidth="1"/>
    <col min="12022" max="12022" width="1.7109375" style="25" customWidth="1"/>
    <col min="12023" max="12023" width="12.7109375" style="25" customWidth="1"/>
    <col min="12024" max="12024" width="9.140625" style="25"/>
    <col min="12025" max="12025" width="10.7109375" style="25" customWidth="1"/>
    <col min="12026" max="12026" width="11.7109375" style="25" customWidth="1"/>
    <col min="12027" max="12027" width="10.42578125" style="25" customWidth="1"/>
    <col min="12028" max="12028" width="22.140625" style="25" customWidth="1"/>
    <col min="12029" max="12029" width="17.5703125" style="25" customWidth="1"/>
    <col min="12030" max="12265" width="9.140625" style="25"/>
    <col min="12266" max="12266" width="17.7109375" style="25" customWidth="1"/>
    <col min="12267" max="12267" width="29.7109375" style="25" customWidth="1"/>
    <col min="12268" max="12268" width="9.7109375" style="25" customWidth="1"/>
    <col min="12269" max="12269" width="1.7109375" style="25" customWidth="1"/>
    <col min="12270" max="12270" width="9.7109375" style="25" customWidth="1"/>
    <col min="12271" max="12271" width="1.7109375" style="25" customWidth="1"/>
    <col min="12272" max="12273" width="9.7109375" style="25" customWidth="1"/>
    <col min="12274" max="12274" width="1.7109375" style="25" customWidth="1"/>
    <col min="12275" max="12275" width="9.7109375" style="25" customWidth="1"/>
    <col min="12276" max="12276" width="1.7109375" style="25" customWidth="1"/>
    <col min="12277" max="12277" width="14.7109375" style="25" customWidth="1"/>
    <col min="12278" max="12278" width="1.7109375" style="25" customWidth="1"/>
    <col min="12279" max="12279" width="12.7109375" style="25" customWidth="1"/>
    <col min="12280" max="12280" width="9.140625" style="25"/>
    <col min="12281" max="12281" width="10.7109375" style="25" customWidth="1"/>
    <col min="12282" max="12282" width="11.7109375" style="25" customWidth="1"/>
    <col min="12283" max="12283" width="10.42578125" style="25" customWidth="1"/>
    <col min="12284" max="12284" width="22.140625" style="25" customWidth="1"/>
    <col min="12285" max="12285" width="17.5703125" style="25" customWidth="1"/>
    <col min="12286" max="12521" width="9.140625" style="25"/>
    <col min="12522" max="12522" width="17.7109375" style="25" customWidth="1"/>
    <col min="12523" max="12523" width="29.7109375" style="25" customWidth="1"/>
    <col min="12524" max="12524" width="9.7109375" style="25" customWidth="1"/>
    <col min="12525" max="12525" width="1.7109375" style="25" customWidth="1"/>
    <col min="12526" max="12526" width="9.7109375" style="25" customWidth="1"/>
    <col min="12527" max="12527" width="1.7109375" style="25" customWidth="1"/>
    <col min="12528" max="12529" width="9.7109375" style="25" customWidth="1"/>
    <col min="12530" max="12530" width="1.7109375" style="25" customWidth="1"/>
    <col min="12531" max="12531" width="9.7109375" style="25" customWidth="1"/>
    <col min="12532" max="12532" width="1.7109375" style="25" customWidth="1"/>
    <col min="12533" max="12533" width="14.7109375" style="25" customWidth="1"/>
    <col min="12534" max="12534" width="1.7109375" style="25" customWidth="1"/>
    <col min="12535" max="12535" width="12.7109375" style="25" customWidth="1"/>
    <col min="12536" max="12536" width="9.140625" style="25"/>
    <col min="12537" max="12537" width="10.7109375" style="25" customWidth="1"/>
    <col min="12538" max="12538" width="11.7109375" style="25" customWidth="1"/>
    <col min="12539" max="12539" width="10.42578125" style="25" customWidth="1"/>
    <col min="12540" max="12540" width="22.140625" style="25" customWidth="1"/>
    <col min="12541" max="12541" width="17.5703125" style="25" customWidth="1"/>
    <col min="12542" max="12777" width="9.140625" style="25"/>
    <col min="12778" max="12778" width="17.7109375" style="25" customWidth="1"/>
    <col min="12779" max="12779" width="29.7109375" style="25" customWidth="1"/>
    <col min="12780" max="12780" width="9.7109375" style="25" customWidth="1"/>
    <col min="12781" max="12781" width="1.7109375" style="25" customWidth="1"/>
    <col min="12782" max="12782" width="9.7109375" style="25" customWidth="1"/>
    <col min="12783" max="12783" width="1.7109375" style="25" customWidth="1"/>
    <col min="12784" max="12785" width="9.7109375" style="25" customWidth="1"/>
    <col min="12786" max="12786" width="1.7109375" style="25" customWidth="1"/>
    <col min="12787" max="12787" width="9.7109375" style="25" customWidth="1"/>
    <col min="12788" max="12788" width="1.7109375" style="25" customWidth="1"/>
    <col min="12789" max="12789" width="14.7109375" style="25" customWidth="1"/>
    <col min="12790" max="12790" width="1.7109375" style="25" customWidth="1"/>
    <col min="12791" max="12791" width="12.7109375" style="25" customWidth="1"/>
    <col min="12792" max="12792" width="9.140625" style="25"/>
    <col min="12793" max="12793" width="10.7109375" style="25" customWidth="1"/>
    <col min="12794" max="12794" width="11.7109375" style="25" customWidth="1"/>
    <col min="12795" max="12795" width="10.42578125" style="25" customWidth="1"/>
    <col min="12796" max="12796" width="22.140625" style="25" customWidth="1"/>
    <col min="12797" max="12797" width="17.5703125" style="25" customWidth="1"/>
    <col min="12798" max="13033" width="9.140625" style="25"/>
    <col min="13034" max="13034" width="17.7109375" style="25" customWidth="1"/>
    <col min="13035" max="13035" width="29.7109375" style="25" customWidth="1"/>
    <col min="13036" max="13036" width="9.7109375" style="25" customWidth="1"/>
    <col min="13037" max="13037" width="1.7109375" style="25" customWidth="1"/>
    <col min="13038" max="13038" width="9.7109375" style="25" customWidth="1"/>
    <col min="13039" max="13039" width="1.7109375" style="25" customWidth="1"/>
    <col min="13040" max="13041" width="9.7109375" style="25" customWidth="1"/>
    <col min="13042" max="13042" width="1.7109375" style="25" customWidth="1"/>
    <col min="13043" max="13043" width="9.7109375" style="25" customWidth="1"/>
    <col min="13044" max="13044" width="1.7109375" style="25" customWidth="1"/>
    <col min="13045" max="13045" width="14.7109375" style="25" customWidth="1"/>
    <col min="13046" max="13046" width="1.7109375" style="25" customWidth="1"/>
    <col min="13047" max="13047" width="12.7109375" style="25" customWidth="1"/>
    <col min="13048" max="13048" width="9.140625" style="25"/>
    <col min="13049" max="13049" width="10.7109375" style="25" customWidth="1"/>
    <col min="13050" max="13050" width="11.7109375" style="25" customWidth="1"/>
    <col min="13051" max="13051" width="10.42578125" style="25" customWidth="1"/>
    <col min="13052" max="13052" width="22.140625" style="25" customWidth="1"/>
    <col min="13053" max="13053" width="17.5703125" style="25" customWidth="1"/>
    <col min="13054" max="13289" width="9.140625" style="25"/>
    <col min="13290" max="13290" width="17.7109375" style="25" customWidth="1"/>
    <col min="13291" max="13291" width="29.7109375" style="25" customWidth="1"/>
    <col min="13292" max="13292" width="9.7109375" style="25" customWidth="1"/>
    <col min="13293" max="13293" width="1.7109375" style="25" customWidth="1"/>
    <col min="13294" max="13294" width="9.7109375" style="25" customWidth="1"/>
    <col min="13295" max="13295" width="1.7109375" style="25" customWidth="1"/>
    <col min="13296" max="13297" width="9.7109375" style="25" customWidth="1"/>
    <col min="13298" max="13298" width="1.7109375" style="25" customWidth="1"/>
    <col min="13299" max="13299" width="9.7109375" style="25" customWidth="1"/>
    <col min="13300" max="13300" width="1.7109375" style="25" customWidth="1"/>
    <col min="13301" max="13301" width="14.7109375" style="25" customWidth="1"/>
    <col min="13302" max="13302" width="1.7109375" style="25" customWidth="1"/>
    <col min="13303" max="13303" width="12.7109375" style="25" customWidth="1"/>
    <col min="13304" max="13304" width="9.140625" style="25"/>
    <col min="13305" max="13305" width="10.7109375" style="25" customWidth="1"/>
    <col min="13306" max="13306" width="11.7109375" style="25" customWidth="1"/>
    <col min="13307" max="13307" width="10.42578125" style="25" customWidth="1"/>
    <col min="13308" max="13308" width="22.140625" style="25" customWidth="1"/>
    <col min="13309" max="13309" width="17.5703125" style="25" customWidth="1"/>
    <col min="13310" max="13545" width="9.140625" style="25"/>
    <col min="13546" max="13546" width="17.7109375" style="25" customWidth="1"/>
    <col min="13547" max="13547" width="29.7109375" style="25" customWidth="1"/>
    <col min="13548" max="13548" width="9.7109375" style="25" customWidth="1"/>
    <col min="13549" max="13549" width="1.7109375" style="25" customWidth="1"/>
    <col min="13550" max="13550" width="9.7109375" style="25" customWidth="1"/>
    <col min="13551" max="13551" width="1.7109375" style="25" customWidth="1"/>
    <col min="13552" max="13553" width="9.7109375" style="25" customWidth="1"/>
    <col min="13554" max="13554" width="1.7109375" style="25" customWidth="1"/>
    <col min="13555" max="13555" width="9.7109375" style="25" customWidth="1"/>
    <col min="13556" max="13556" width="1.7109375" style="25" customWidth="1"/>
    <col min="13557" max="13557" width="14.7109375" style="25" customWidth="1"/>
    <col min="13558" max="13558" width="1.7109375" style="25" customWidth="1"/>
    <col min="13559" max="13559" width="12.7109375" style="25" customWidth="1"/>
    <col min="13560" max="13560" width="9.140625" style="25"/>
    <col min="13561" max="13561" width="10.7109375" style="25" customWidth="1"/>
    <col min="13562" max="13562" width="11.7109375" style="25" customWidth="1"/>
    <col min="13563" max="13563" width="10.42578125" style="25" customWidth="1"/>
    <col min="13564" max="13564" width="22.140625" style="25" customWidth="1"/>
    <col min="13565" max="13565" width="17.5703125" style="25" customWidth="1"/>
    <col min="13566" max="13801" width="9.140625" style="25"/>
    <col min="13802" max="13802" width="17.7109375" style="25" customWidth="1"/>
    <col min="13803" max="13803" width="29.7109375" style="25" customWidth="1"/>
    <col min="13804" max="13804" width="9.7109375" style="25" customWidth="1"/>
    <col min="13805" max="13805" width="1.7109375" style="25" customWidth="1"/>
    <col min="13806" max="13806" width="9.7109375" style="25" customWidth="1"/>
    <col min="13807" max="13807" width="1.7109375" style="25" customWidth="1"/>
    <col min="13808" max="13809" width="9.7109375" style="25" customWidth="1"/>
    <col min="13810" max="13810" width="1.7109375" style="25" customWidth="1"/>
    <col min="13811" max="13811" width="9.7109375" style="25" customWidth="1"/>
    <col min="13812" max="13812" width="1.7109375" style="25" customWidth="1"/>
    <col min="13813" max="13813" width="14.7109375" style="25" customWidth="1"/>
    <col min="13814" max="13814" width="1.7109375" style="25" customWidth="1"/>
    <col min="13815" max="13815" width="12.7109375" style="25" customWidth="1"/>
    <col min="13816" max="13816" width="9.140625" style="25"/>
    <col min="13817" max="13817" width="10.7109375" style="25" customWidth="1"/>
    <col min="13818" max="13818" width="11.7109375" style="25" customWidth="1"/>
    <col min="13819" max="13819" width="10.42578125" style="25" customWidth="1"/>
    <col min="13820" max="13820" width="22.140625" style="25" customWidth="1"/>
    <col min="13821" max="13821" width="17.5703125" style="25" customWidth="1"/>
    <col min="13822" max="14057" width="9.140625" style="25"/>
    <col min="14058" max="14058" width="17.7109375" style="25" customWidth="1"/>
    <col min="14059" max="14059" width="29.7109375" style="25" customWidth="1"/>
    <col min="14060" max="14060" width="9.7109375" style="25" customWidth="1"/>
    <col min="14061" max="14061" width="1.7109375" style="25" customWidth="1"/>
    <col min="14062" max="14062" width="9.7109375" style="25" customWidth="1"/>
    <col min="14063" max="14063" width="1.7109375" style="25" customWidth="1"/>
    <col min="14064" max="14065" width="9.7109375" style="25" customWidth="1"/>
    <col min="14066" max="14066" width="1.7109375" style="25" customWidth="1"/>
    <col min="14067" max="14067" width="9.7109375" style="25" customWidth="1"/>
    <col min="14068" max="14068" width="1.7109375" style="25" customWidth="1"/>
    <col min="14069" max="14069" width="14.7109375" style="25" customWidth="1"/>
    <col min="14070" max="14070" width="1.7109375" style="25" customWidth="1"/>
    <col min="14071" max="14071" width="12.7109375" style="25" customWidth="1"/>
    <col min="14072" max="14072" width="9.140625" style="25"/>
    <col min="14073" max="14073" width="10.7109375" style="25" customWidth="1"/>
    <col min="14074" max="14074" width="11.7109375" style="25" customWidth="1"/>
    <col min="14075" max="14075" width="10.42578125" style="25" customWidth="1"/>
    <col min="14076" max="14076" width="22.140625" style="25" customWidth="1"/>
    <col min="14077" max="14077" width="17.5703125" style="25" customWidth="1"/>
    <col min="14078" max="14313" width="9.140625" style="25"/>
    <col min="14314" max="14314" width="17.7109375" style="25" customWidth="1"/>
    <col min="14315" max="14315" width="29.7109375" style="25" customWidth="1"/>
    <col min="14316" max="14316" width="9.7109375" style="25" customWidth="1"/>
    <col min="14317" max="14317" width="1.7109375" style="25" customWidth="1"/>
    <col min="14318" max="14318" width="9.7109375" style="25" customWidth="1"/>
    <col min="14319" max="14319" width="1.7109375" style="25" customWidth="1"/>
    <col min="14320" max="14321" width="9.7109375" style="25" customWidth="1"/>
    <col min="14322" max="14322" width="1.7109375" style="25" customWidth="1"/>
    <col min="14323" max="14323" width="9.7109375" style="25" customWidth="1"/>
    <col min="14324" max="14324" width="1.7109375" style="25" customWidth="1"/>
    <col min="14325" max="14325" width="14.7109375" style="25" customWidth="1"/>
    <col min="14326" max="14326" width="1.7109375" style="25" customWidth="1"/>
    <col min="14327" max="14327" width="12.7109375" style="25" customWidth="1"/>
    <col min="14328" max="14328" width="9.140625" style="25"/>
    <col min="14329" max="14329" width="10.7109375" style="25" customWidth="1"/>
    <col min="14330" max="14330" width="11.7109375" style="25" customWidth="1"/>
    <col min="14331" max="14331" width="10.42578125" style="25" customWidth="1"/>
    <col min="14332" max="14332" width="22.140625" style="25" customWidth="1"/>
    <col min="14333" max="14333" width="17.5703125" style="25" customWidth="1"/>
    <col min="14334" max="14569" width="9.140625" style="25"/>
    <col min="14570" max="14570" width="17.7109375" style="25" customWidth="1"/>
    <col min="14571" max="14571" width="29.7109375" style="25" customWidth="1"/>
    <col min="14572" max="14572" width="9.7109375" style="25" customWidth="1"/>
    <col min="14573" max="14573" width="1.7109375" style="25" customWidth="1"/>
    <col min="14574" max="14574" width="9.7109375" style="25" customWidth="1"/>
    <col min="14575" max="14575" width="1.7109375" style="25" customWidth="1"/>
    <col min="14576" max="14577" width="9.7109375" style="25" customWidth="1"/>
    <col min="14578" max="14578" width="1.7109375" style="25" customWidth="1"/>
    <col min="14579" max="14579" width="9.7109375" style="25" customWidth="1"/>
    <col min="14580" max="14580" width="1.7109375" style="25" customWidth="1"/>
    <col min="14581" max="14581" width="14.7109375" style="25" customWidth="1"/>
    <col min="14582" max="14582" width="1.7109375" style="25" customWidth="1"/>
    <col min="14583" max="14583" width="12.7109375" style="25" customWidth="1"/>
    <col min="14584" max="14584" width="9.140625" style="25"/>
    <col min="14585" max="14585" width="10.7109375" style="25" customWidth="1"/>
    <col min="14586" max="14586" width="11.7109375" style="25" customWidth="1"/>
    <col min="14587" max="14587" width="10.42578125" style="25" customWidth="1"/>
    <col min="14588" max="14588" width="22.140625" style="25" customWidth="1"/>
    <col min="14589" max="14589" width="17.5703125" style="25" customWidth="1"/>
    <col min="14590" max="14825" width="9.140625" style="25"/>
    <col min="14826" max="14826" width="17.7109375" style="25" customWidth="1"/>
    <col min="14827" max="14827" width="29.7109375" style="25" customWidth="1"/>
    <col min="14828" max="14828" width="9.7109375" style="25" customWidth="1"/>
    <col min="14829" max="14829" width="1.7109375" style="25" customWidth="1"/>
    <col min="14830" max="14830" width="9.7109375" style="25" customWidth="1"/>
    <col min="14831" max="14831" width="1.7109375" style="25" customWidth="1"/>
    <col min="14832" max="14833" width="9.7109375" style="25" customWidth="1"/>
    <col min="14834" max="14834" width="1.7109375" style="25" customWidth="1"/>
    <col min="14835" max="14835" width="9.7109375" style="25" customWidth="1"/>
    <col min="14836" max="14836" width="1.7109375" style="25" customWidth="1"/>
    <col min="14837" max="14837" width="14.7109375" style="25" customWidth="1"/>
    <col min="14838" max="14838" width="1.7109375" style="25" customWidth="1"/>
    <col min="14839" max="14839" width="12.7109375" style="25" customWidth="1"/>
    <col min="14840" max="14840" width="9.140625" style="25"/>
    <col min="14841" max="14841" width="10.7109375" style="25" customWidth="1"/>
    <col min="14842" max="14842" width="11.7109375" style="25" customWidth="1"/>
    <col min="14843" max="14843" width="10.42578125" style="25" customWidth="1"/>
    <col min="14844" max="14844" width="22.140625" style="25" customWidth="1"/>
    <col min="14845" max="14845" width="17.5703125" style="25" customWidth="1"/>
    <col min="14846" max="15081" width="9.140625" style="25"/>
    <col min="15082" max="15082" width="17.7109375" style="25" customWidth="1"/>
    <col min="15083" max="15083" width="29.7109375" style="25" customWidth="1"/>
    <col min="15084" max="15084" width="9.7109375" style="25" customWidth="1"/>
    <col min="15085" max="15085" width="1.7109375" style="25" customWidth="1"/>
    <col min="15086" max="15086" width="9.7109375" style="25" customWidth="1"/>
    <col min="15087" max="15087" width="1.7109375" style="25" customWidth="1"/>
    <col min="15088" max="15089" width="9.7109375" style="25" customWidth="1"/>
    <col min="15090" max="15090" width="1.7109375" style="25" customWidth="1"/>
    <col min="15091" max="15091" width="9.7109375" style="25" customWidth="1"/>
    <col min="15092" max="15092" width="1.7109375" style="25" customWidth="1"/>
    <col min="15093" max="15093" width="14.7109375" style="25" customWidth="1"/>
    <col min="15094" max="15094" width="1.7109375" style="25" customWidth="1"/>
    <col min="15095" max="15095" width="12.7109375" style="25" customWidth="1"/>
    <col min="15096" max="15096" width="9.140625" style="25"/>
    <col min="15097" max="15097" width="10.7109375" style="25" customWidth="1"/>
    <col min="15098" max="15098" width="11.7109375" style="25" customWidth="1"/>
    <col min="15099" max="15099" width="10.42578125" style="25" customWidth="1"/>
    <col min="15100" max="15100" width="22.140625" style="25" customWidth="1"/>
    <col min="15101" max="15101" width="17.5703125" style="25" customWidth="1"/>
    <col min="15102" max="15337" width="9.140625" style="25"/>
    <col min="15338" max="15338" width="17.7109375" style="25" customWidth="1"/>
    <col min="15339" max="15339" width="29.7109375" style="25" customWidth="1"/>
    <col min="15340" max="15340" width="9.7109375" style="25" customWidth="1"/>
    <col min="15341" max="15341" width="1.7109375" style="25" customWidth="1"/>
    <col min="15342" max="15342" width="9.7109375" style="25" customWidth="1"/>
    <col min="15343" max="15343" width="1.7109375" style="25" customWidth="1"/>
    <col min="15344" max="15345" width="9.7109375" style="25" customWidth="1"/>
    <col min="15346" max="15346" width="1.7109375" style="25" customWidth="1"/>
    <col min="15347" max="15347" width="9.7109375" style="25" customWidth="1"/>
    <col min="15348" max="15348" width="1.7109375" style="25" customWidth="1"/>
    <col min="15349" max="15349" width="14.7109375" style="25" customWidth="1"/>
    <col min="15350" max="15350" width="1.7109375" style="25" customWidth="1"/>
    <col min="15351" max="15351" width="12.7109375" style="25" customWidth="1"/>
    <col min="15352" max="15352" width="9.140625" style="25"/>
    <col min="15353" max="15353" width="10.7109375" style="25" customWidth="1"/>
    <col min="15354" max="15354" width="11.7109375" style="25" customWidth="1"/>
    <col min="15355" max="15355" width="10.42578125" style="25" customWidth="1"/>
    <col min="15356" max="15356" width="22.140625" style="25" customWidth="1"/>
    <col min="15357" max="15357" width="17.5703125" style="25" customWidth="1"/>
    <col min="15358" max="15593" width="9.140625" style="25"/>
    <col min="15594" max="15594" width="17.7109375" style="25" customWidth="1"/>
    <col min="15595" max="15595" width="29.7109375" style="25" customWidth="1"/>
    <col min="15596" max="15596" width="9.7109375" style="25" customWidth="1"/>
    <col min="15597" max="15597" width="1.7109375" style="25" customWidth="1"/>
    <col min="15598" max="15598" width="9.7109375" style="25" customWidth="1"/>
    <col min="15599" max="15599" width="1.7109375" style="25" customWidth="1"/>
    <col min="15600" max="15601" width="9.7109375" style="25" customWidth="1"/>
    <col min="15602" max="15602" width="1.7109375" style="25" customWidth="1"/>
    <col min="15603" max="15603" width="9.7109375" style="25" customWidth="1"/>
    <col min="15604" max="15604" width="1.7109375" style="25" customWidth="1"/>
    <col min="15605" max="15605" width="14.7109375" style="25" customWidth="1"/>
    <col min="15606" max="15606" width="1.7109375" style="25" customWidth="1"/>
    <col min="15607" max="15607" width="12.7109375" style="25" customWidth="1"/>
    <col min="15608" max="15608" width="9.140625" style="25"/>
    <col min="15609" max="15609" width="10.7109375" style="25" customWidth="1"/>
    <col min="15610" max="15610" width="11.7109375" style="25" customWidth="1"/>
    <col min="15611" max="15611" width="10.42578125" style="25" customWidth="1"/>
    <col min="15612" max="15612" width="22.140625" style="25" customWidth="1"/>
    <col min="15613" max="15613" width="17.5703125" style="25" customWidth="1"/>
    <col min="15614" max="15849" width="9.140625" style="25"/>
    <col min="15850" max="15850" width="17.7109375" style="25" customWidth="1"/>
    <col min="15851" max="15851" width="29.7109375" style="25" customWidth="1"/>
    <col min="15852" max="15852" width="9.7109375" style="25" customWidth="1"/>
    <col min="15853" max="15853" width="1.7109375" style="25" customWidth="1"/>
    <col min="15854" max="15854" width="9.7109375" style="25" customWidth="1"/>
    <col min="15855" max="15855" width="1.7109375" style="25" customWidth="1"/>
    <col min="15856" max="15857" width="9.7109375" style="25" customWidth="1"/>
    <col min="15858" max="15858" width="1.7109375" style="25" customWidth="1"/>
    <col min="15859" max="15859" width="9.7109375" style="25" customWidth="1"/>
    <col min="15860" max="15860" width="1.7109375" style="25" customWidth="1"/>
    <col min="15861" max="15861" width="14.7109375" style="25" customWidth="1"/>
    <col min="15862" max="15862" width="1.7109375" style="25" customWidth="1"/>
    <col min="15863" max="15863" width="12.7109375" style="25" customWidth="1"/>
    <col min="15864" max="15864" width="9.140625" style="25"/>
    <col min="15865" max="15865" width="10.7109375" style="25" customWidth="1"/>
    <col min="15866" max="15866" width="11.7109375" style="25" customWidth="1"/>
    <col min="15867" max="15867" width="10.42578125" style="25" customWidth="1"/>
    <col min="15868" max="15868" width="22.140625" style="25" customWidth="1"/>
    <col min="15869" max="15869" width="17.5703125" style="25" customWidth="1"/>
    <col min="15870" max="16105" width="9.140625" style="25"/>
    <col min="16106" max="16106" width="17.7109375" style="25" customWidth="1"/>
    <col min="16107" max="16107" width="29.7109375" style="25" customWidth="1"/>
    <col min="16108" max="16108" width="9.7109375" style="25" customWidth="1"/>
    <col min="16109" max="16109" width="1.7109375" style="25" customWidth="1"/>
    <col min="16110" max="16110" width="9.7109375" style="25" customWidth="1"/>
    <col min="16111" max="16111" width="1.7109375" style="25" customWidth="1"/>
    <col min="16112" max="16113" width="9.7109375" style="25" customWidth="1"/>
    <col min="16114" max="16114" width="1.7109375" style="25" customWidth="1"/>
    <col min="16115" max="16115" width="9.7109375" style="25" customWidth="1"/>
    <col min="16116" max="16116" width="1.7109375" style="25" customWidth="1"/>
    <col min="16117" max="16117" width="14.7109375" style="25" customWidth="1"/>
    <col min="16118" max="16118" width="1.7109375" style="25" customWidth="1"/>
    <col min="16119" max="16119" width="12.7109375" style="25" customWidth="1"/>
    <col min="16120" max="16120" width="9.140625" style="25"/>
    <col min="16121" max="16121" width="10.7109375" style="25" customWidth="1"/>
    <col min="16122" max="16122" width="11.7109375" style="25" customWidth="1"/>
    <col min="16123" max="16123" width="10.42578125" style="25" customWidth="1"/>
    <col min="16124" max="16124" width="22.140625" style="25" customWidth="1"/>
    <col min="16125" max="16125" width="17.5703125" style="25" customWidth="1"/>
    <col min="16126" max="16384" width="9.140625" style="25"/>
  </cols>
  <sheetData>
    <row r="1" spans="1:12" ht="13.5" thickBot="1" x14ac:dyDescent="0.25">
      <c r="A1" s="25" t="s">
        <v>470</v>
      </c>
    </row>
    <row r="2" spans="1:12" ht="36.75" thickBot="1" x14ac:dyDescent="0.25">
      <c r="A2" s="1" t="s">
        <v>0</v>
      </c>
      <c r="B2" s="2" t="s">
        <v>1</v>
      </c>
      <c r="C2" s="2"/>
      <c r="D2" s="5" t="s">
        <v>437</v>
      </c>
      <c r="E2" s="29"/>
      <c r="F2" s="77" t="s">
        <v>435</v>
      </c>
    </row>
    <row r="3" spans="1:12" ht="13.5" thickTop="1" x14ac:dyDescent="0.2">
      <c r="A3" s="167" t="s">
        <v>2</v>
      </c>
      <c r="B3" s="167"/>
      <c r="C3" s="14"/>
      <c r="D3" s="10"/>
      <c r="E3" s="7"/>
      <c r="F3" s="65"/>
      <c r="G3" s="157"/>
      <c r="H3" s="157"/>
      <c r="I3" s="157"/>
      <c r="J3" s="157"/>
      <c r="K3" s="157"/>
      <c r="L3" s="157"/>
    </row>
    <row r="4" spans="1:12" x14ac:dyDescent="0.2">
      <c r="A4" s="22" t="s">
        <v>338</v>
      </c>
      <c r="B4" s="7" t="s">
        <v>4</v>
      </c>
      <c r="C4" s="7"/>
      <c r="D4" s="90">
        <v>0</v>
      </c>
      <c r="E4" s="7"/>
      <c r="F4" s="10"/>
      <c r="G4" s="157"/>
      <c r="H4" s="157"/>
      <c r="I4" s="157"/>
      <c r="J4" s="157"/>
      <c r="K4" s="157"/>
      <c r="L4" s="157"/>
    </row>
    <row r="5" spans="1:12" x14ac:dyDescent="0.2">
      <c r="A5" s="22" t="s">
        <v>339</v>
      </c>
      <c r="B5" s="7" t="s">
        <v>8</v>
      </c>
      <c r="C5" s="7"/>
      <c r="D5" s="90">
        <v>0</v>
      </c>
      <c r="E5" s="7"/>
      <c r="F5" s="10"/>
      <c r="G5" s="157"/>
      <c r="H5" s="157"/>
      <c r="I5" s="157"/>
      <c r="J5" s="157"/>
      <c r="K5" s="157"/>
      <c r="L5" s="157"/>
    </row>
    <row r="6" spans="1:12" x14ac:dyDescent="0.2">
      <c r="A6" s="22" t="s">
        <v>340</v>
      </c>
      <c r="B6" s="7" t="s">
        <v>10</v>
      </c>
      <c r="C6" s="7"/>
      <c r="D6" s="90">
        <v>0</v>
      </c>
      <c r="E6" s="7"/>
      <c r="F6" s="10"/>
      <c r="G6" s="157"/>
      <c r="H6" s="157"/>
      <c r="I6" s="157"/>
      <c r="J6" s="157"/>
      <c r="K6" s="157"/>
      <c r="L6" s="157"/>
    </row>
    <row r="7" spans="1:12" x14ac:dyDescent="0.2">
      <c r="A7" s="23" t="s">
        <v>341</v>
      </c>
      <c r="B7" s="7" t="s">
        <v>12</v>
      </c>
      <c r="C7" s="7"/>
      <c r="D7" s="90">
        <v>0</v>
      </c>
      <c r="E7" s="7"/>
      <c r="F7" s="10"/>
      <c r="G7" s="157"/>
      <c r="H7" s="157"/>
      <c r="I7" s="157"/>
      <c r="J7" s="157"/>
      <c r="K7" s="157"/>
      <c r="L7" s="157"/>
    </row>
    <row r="8" spans="1:12" x14ac:dyDescent="0.2">
      <c r="A8" s="23" t="s">
        <v>342</v>
      </c>
      <c r="B8" s="7" t="s">
        <v>14</v>
      </c>
      <c r="C8" s="7"/>
      <c r="D8" s="91">
        <v>0</v>
      </c>
      <c r="E8" s="7"/>
      <c r="F8" s="10"/>
      <c r="G8" s="157"/>
      <c r="H8" s="157"/>
      <c r="I8" s="157"/>
      <c r="J8" s="157"/>
      <c r="K8" s="157"/>
      <c r="L8" s="157"/>
    </row>
    <row r="9" spans="1:12" x14ac:dyDescent="0.2">
      <c r="A9" s="17" t="s">
        <v>15</v>
      </c>
      <c r="B9" s="18" t="s">
        <v>16</v>
      </c>
      <c r="C9" s="18"/>
      <c r="D9" s="84">
        <f>SUM(D4:D8)</f>
        <v>0</v>
      </c>
      <c r="E9" s="28"/>
      <c r="F9" s="63">
        <f>SUM(F3:F8)</f>
        <v>0</v>
      </c>
      <c r="G9" s="157"/>
      <c r="H9" s="157"/>
      <c r="I9" s="157"/>
      <c r="J9" s="157"/>
      <c r="K9" s="157"/>
      <c r="L9" s="157"/>
    </row>
    <row r="10" spans="1:12" x14ac:dyDescent="0.2">
      <c r="A10" s="6"/>
      <c r="B10" s="7"/>
      <c r="C10" s="7"/>
      <c r="D10" s="82"/>
      <c r="E10" s="7"/>
      <c r="F10" s="65"/>
      <c r="G10" s="157"/>
      <c r="H10" s="157"/>
      <c r="I10" s="157"/>
      <c r="J10" s="157"/>
      <c r="K10" s="157"/>
      <c r="L10" s="157"/>
    </row>
    <row r="11" spans="1:12" x14ac:dyDescent="0.2">
      <c r="A11" s="167" t="s">
        <v>18</v>
      </c>
      <c r="B11" s="167"/>
      <c r="C11" s="14"/>
      <c r="D11" s="82"/>
      <c r="E11" s="7"/>
      <c r="F11" s="65"/>
      <c r="G11" s="157"/>
      <c r="H11" s="157"/>
      <c r="I11" s="157"/>
      <c r="J11" s="157"/>
      <c r="K11" s="157"/>
      <c r="L11" s="157"/>
    </row>
    <row r="12" spans="1:12" x14ac:dyDescent="0.2">
      <c r="A12" s="22" t="s">
        <v>395</v>
      </c>
      <c r="B12" s="14" t="s">
        <v>93</v>
      </c>
      <c r="C12" s="14"/>
      <c r="D12" s="82">
        <v>0</v>
      </c>
      <c r="E12" s="7"/>
      <c r="F12" s="10">
        <v>0</v>
      </c>
      <c r="G12" s="157"/>
      <c r="H12" s="157"/>
      <c r="I12" s="157"/>
      <c r="J12" s="157"/>
      <c r="K12" s="157"/>
      <c r="L12" s="157"/>
    </row>
    <row r="13" spans="1:12" x14ac:dyDescent="0.2">
      <c r="A13" s="22" t="s">
        <v>343</v>
      </c>
      <c r="B13" s="14" t="s">
        <v>22</v>
      </c>
      <c r="C13" s="14"/>
      <c r="D13" s="82">
        <v>0</v>
      </c>
      <c r="E13" s="7"/>
      <c r="F13" s="10">
        <v>0</v>
      </c>
      <c r="G13" s="157"/>
      <c r="H13" s="157"/>
      <c r="I13" s="157"/>
      <c r="J13" s="157"/>
      <c r="K13" s="157"/>
      <c r="L13" s="157"/>
    </row>
    <row r="14" spans="1:12" x14ac:dyDescent="0.2">
      <c r="A14" s="23" t="s">
        <v>344</v>
      </c>
      <c r="B14" s="7" t="s">
        <v>59</v>
      </c>
      <c r="C14" s="7"/>
      <c r="D14" s="83">
        <v>500</v>
      </c>
      <c r="E14" s="7"/>
      <c r="F14" s="10">
        <v>600</v>
      </c>
      <c r="G14" s="157" t="s">
        <v>457</v>
      </c>
      <c r="H14" s="157"/>
      <c r="I14" s="157"/>
      <c r="J14" s="157"/>
      <c r="K14" s="157"/>
      <c r="L14" s="157"/>
    </row>
    <row r="15" spans="1:12" x14ac:dyDescent="0.2">
      <c r="A15" s="23" t="s">
        <v>345</v>
      </c>
      <c r="B15" s="7" t="s">
        <v>103</v>
      </c>
      <c r="C15" s="7"/>
      <c r="D15" s="83">
        <v>0</v>
      </c>
      <c r="E15" s="7"/>
      <c r="F15" s="10">
        <v>0</v>
      </c>
      <c r="G15" s="157"/>
      <c r="H15" s="157"/>
      <c r="I15" s="157"/>
      <c r="J15" s="157"/>
      <c r="K15" s="157"/>
      <c r="L15" s="157"/>
    </row>
    <row r="16" spans="1:12" x14ac:dyDescent="0.2">
      <c r="A16" s="23" t="s">
        <v>346</v>
      </c>
      <c r="B16" s="7" t="s">
        <v>347</v>
      </c>
      <c r="C16" s="7"/>
      <c r="D16" s="83">
        <v>0</v>
      </c>
      <c r="E16" s="7"/>
      <c r="F16" s="10">
        <v>0</v>
      </c>
      <c r="G16" s="157"/>
      <c r="H16" s="157"/>
      <c r="I16" s="157"/>
      <c r="J16" s="157"/>
      <c r="K16" s="157"/>
      <c r="L16" s="157"/>
    </row>
    <row r="17" spans="1:12" x14ac:dyDescent="0.2">
      <c r="A17" s="23" t="s">
        <v>348</v>
      </c>
      <c r="B17" s="7" t="s">
        <v>61</v>
      </c>
      <c r="C17" s="7"/>
      <c r="D17" s="83">
        <v>500</v>
      </c>
      <c r="E17" s="7"/>
      <c r="F17" s="10">
        <v>800</v>
      </c>
      <c r="G17" s="157"/>
      <c r="H17" s="157"/>
      <c r="I17" s="157"/>
      <c r="J17" s="157"/>
      <c r="K17" s="157"/>
      <c r="L17" s="157"/>
    </row>
    <row r="18" spans="1:12" x14ac:dyDescent="0.2">
      <c r="A18" s="23" t="s">
        <v>349</v>
      </c>
      <c r="B18" s="7" t="s">
        <v>28</v>
      </c>
      <c r="C18" s="7"/>
      <c r="D18" s="83">
        <v>0</v>
      </c>
      <c r="E18" s="7"/>
      <c r="F18" s="10">
        <v>0</v>
      </c>
      <c r="G18" s="157"/>
      <c r="H18" s="157"/>
      <c r="I18" s="157"/>
      <c r="J18" s="157"/>
      <c r="K18" s="157"/>
      <c r="L18" s="157"/>
    </row>
    <row r="19" spans="1:12" x14ac:dyDescent="0.2">
      <c r="A19" s="23" t="s">
        <v>350</v>
      </c>
      <c r="B19" s="7" t="s">
        <v>195</v>
      </c>
      <c r="C19" s="7"/>
      <c r="D19" s="83">
        <v>3500</v>
      </c>
      <c r="E19" s="7"/>
      <c r="F19" s="10">
        <v>5500</v>
      </c>
      <c r="G19" s="157" t="s">
        <v>456</v>
      </c>
      <c r="H19" s="157"/>
      <c r="I19" s="157"/>
      <c r="J19" s="157"/>
      <c r="K19" s="157"/>
      <c r="L19" s="157"/>
    </row>
    <row r="20" spans="1:12" x14ac:dyDescent="0.2">
      <c r="A20" s="23" t="s">
        <v>351</v>
      </c>
      <c r="B20" s="7" t="s">
        <v>30</v>
      </c>
      <c r="C20" s="7"/>
      <c r="D20" s="83">
        <v>100</v>
      </c>
      <c r="E20" s="7"/>
      <c r="F20" s="10">
        <v>500</v>
      </c>
      <c r="G20" s="157"/>
      <c r="H20" s="157"/>
      <c r="I20" s="157"/>
      <c r="J20" s="157"/>
      <c r="K20" s="157"/>
      <c r="L20" s="157"/>
    </row>
    <row r="21" spans="1:12" x14ac:dyDescent="0.2">
      <c r="A21" s="23" t="s">
        <v>352</v>
      </c>
      <c r="B21" s="7" t="s">
        <v>353</v>
      </c>
      <c r="C21" s="7"/>
      <c r="D21" s="83">
        <v>500</v>
      </c>
      <c r="E21" s="7"/>
      <c r="F21" s="10">
        <v>1000</v>
      </c>
      <c r="G21" s="175" t="s">
        <v>514</v>
      </c>
      <c r="H21" s="157"/>
      <c r="I21" s="157"/>
      <c r="J21" s="157"/>
      <c r="K21" s="157"/>
      <c r="L21" s="157"/>
    </row>
    <row r="22" spans="1:12" x14ac:dyDescent="0.2">
      <c r="A22" s="23" t="s">
        <v>354</v>
      </c>
      <c r="B22" s="7" t="s">
        <v>355</v>
      </c>
      <c r="C22" s="7"/>
      <c r="D22" s="83">
        <v>500</v>
      </c>
      <c r="E22" s="7"/>
      <c r="F22" s="10">
        <v>1000</v>
      </c>
      <c r="G22" s="175" t="s">
        <v>514</v>
      </c>
      <c r="H22" s="157"/>
      <c r="I22" s="157"/>
      <c r="J22" s="157"/>
      <c r="K22" s="157" t="s">
        <v>429</v>
      </c>
      <c r="L22" s="157"/>
    </row>
    <row r="23" spans="1:12" x14ac:dyDescent="0.2">
      <c r="A23" s="23" t="s">
        <v>356</v>
      </c>
      <c r="B23" s="7" t="s">
        <v>68</v>
      </c>
      <c r="C23" s="7"/>
      <c r="D23" s="83">
        <v>0</v>
      </c>
      <c r="E23" s="7"/>
      <c r="F23" s="10">
        <v>0</v>
      </c>
      <c r="G23" s="157"/>
      <c r="H23" s="157"/>
      <c r="I23" s="157"/>
      <c r="J23" s="157"/>
      <c r="K23" s="157"/>
      <c r="L23" s="157"/>
    </row>
    <row r="24" spans="1:12" x14ac:dyDescent="0.2">
      <c r="A24" s="23" t="s">
        <v>357</v>
      </c>
      <c r="B24" s="7" t="s">
        <v>358</v>
      </c>
      <c r="C24" s="7"/>
      <c r="D24" s="83">
        <v>11500</v>
      </c>
      <c r="E24" s="7"/>
      <c r="F24" s="10">
        <v>10000</v>
      </c>
      <c r="G24" s="175" t="s">
        <v>516</v>
      </c>
      <c r="H24" s="157"/>
      <c r="I24" s="157"/>
      <c r="J24" s="157"/>
      <c r="K24" s="157"/>
      <c r="L24" s="157"/>
    </row>
    <row r="25" spans="1:12" x14ac:dyDescent="0.2">
      <c r="A25" s="23" t="s">
        <v>359</v>
      </c>
      <c r="B25" s="7" t="s">
        <v>360</v>
      </c>
      <c r="C25" s="7"/>
      <c r="D25" s="83">
        <v>0</v>
      </c>
      <c r="E25" s="7"/>
      <c r="F25" s="10">
        <v>0</v>
      </c>
      <c r="G25" s="157"/>
      <c r="H25" s="157"/>
      <c r="I25" s="157"/>
      <c r="J25" s="157"/>
      <c r="K25" s="157"/>
      <c r="L25" s="157"/>
    </row>
    <row r="26" spans="1:12" x14ac:dyDescent="0.2">
      <c r="A26" s="23" t="s">
        <v>361</v>
      </c>
      <c r="B26" s="7" t="s">
        <v>362</v>
      </c>
      <c r="C26" s="7"/>
      <c r="D26" s="83">
        <v>66500</v>
      </c>
      <c r="E26" s="7"/>
      <c r="F26" s="10">
        <v>72000</v>
      </c>
      <c r="G26" s="175" t="s">
        <v>515</v>
      </c>
      <c r="H26" s="157"/>
      <c r="I26" s="157"/>
      <c r="J26" s="157"/>
      <c r="K26" s="157"/>
      <c r="L26" s="157"/>
    </row>
    <row r="27" spans="1:12" x14ac:dyDescent="0.2">
      <c r="A27" s="23" t="s">
        <v>363</v>
      </c>
      <c r="B27" s="7" t="s">
        <v>114</v>
      </c>
      <c r="C27" s="7"/>
      <c r="D27" s="83">
        <v>0</v>
      </c>
      <c r="E27" s="7"/>
      <c r="F27" s="10">
        <v>0</v>
      </c>
      <c r="G27" s="157"/>
      <c r="H27" s="157"/>
      <c r="I27" s="157"/>
      <c r="J27" s="157"/>
      <c r="K27" s="157"/>
      <c r="L27" s="157"/>
    </row>
    <row r="28" spans="1:12" x14ac:dyDescent="0.2">
      <c r="A28" s="17" t="s">
        <v>15</v>
      </c>
      <c r="B28" s="18" t="s">
        <v>43</v>
      </c>
      <c r="C28" s="18"/>
      <c r="D28" s="84">
        <f>SUM(D13:D27)</f>
        <v>83600</v>
      </c>
      <c r="E28" s="28"/>
      <c r="F28" s="63">
        <f>SUM(F12:F27)</f>
        <v>91400</v>
      </c>
      <c r="G28" s="157"/>
      <c r="H28" s="157"/>
      <c r="I28" s="157"/>
      <c r="J28" s="157"/>
      <c r="K28" s="157"/>
      <c r="L28" s="157"/>
    </row>
    <row r="29" spans="1:12" x14ac:dyDescent="0.2">
      <c r="A29" s="6"/>
      <c r="B29" s="7"/>
      <c r="C29" s="7"/>
      <c r="D29" s="82"/>
      <c r="E29" s="7"/>
      <c r="F29" s="65"/>
      <c r="G29" s="157"/>
      <c r="H29" s="157"/>
      <c r="I29" s="157"/>
      <c r="J29" s="157"/>
      <c r="K29" s="157"/>
      <c r="L29" s="157"/>
    </row>
    <row r="30" spans="1:12" x14ac:dyDescent="0.2">
      <c r="A30" s="167" t="s">
        <v>44</v>
      </c>
      <c r="B30" s="167"/>
      <c r="C30" s="14"/>
      <c r="D30" s="82"/>
      <c r="E30" s="7"/>
      <c r="F30" s="65"/>
      <c r="G30" s="157"/>
      <c r="H30" s="157"/>
      <c r="I30" s="157"/>
      <c r="J30" s="157"/>
      <c r="K30" s="157"/>
      <c r="L30" s="157"/>
    </row>
    <row r="31" spans="1:12" x14ac:dyDescent="0.2">
      <c r="A31" s="22" t="s">
        <v>364</v>
      </c>
      <c r="B31" s="7" t="s">
        <v>46</v>
      </c>
      <c r="C31" s="7"/>
      <c r="D31" s="83">
        <v>11000</v>
      </c>
      <c r="E31" s="7"/>
      <c r="F31" s="10">
        <v>0</v>
      </c>
      <c r="G31" s="157"/>
      <c r="H31" s="157"/>
      <c r="I31" s="157"/>
      <c r="J31" s="157"/>
      <c r="K31" s="157"/>
      <c r="L31" s="157"/>
    </row>
    <row r="32" spans="1:12" x14ac:dyDescent="0.2">
      <c r="A32" s="17" t="s">
        <v>15</v>
      </c>
      <c r="B32" s="18" t="s">
        <v>47</v>
      </c>
      <c r="C32" s="18"/>
      <c r="D32" s="84">
        <f>SUM(D31:D31)</f>
        <v>11000</v>
      </c>
      <c r="E32" s="28"/>
      <c r="F32" s="63">
        <f>SUM(F31)</f>
        <v>0</v>
      </c>
      <c r="G32" s="157"/>
      <c r="H32" s="157"/>
      <c r="I32" s="157"/>
      <c r="J32" s="157"/>
      <c r="K32" s="157"/>
      <c r="L32" s="157"/>
    </row>
    <row r="33" spans="1:12" x14ac:dyDescent="0.2">
      <c r="A33" s="6"/>
      <c r="B33" s="7"/>
      <c r="C33" s="7"/>
      <c r="D33" s="82"/>
      <c r="E33" s="7"/>
      <c r="F33" s="65"/>
      <c r="G33" s="157"/>
      <c r="H33" s="157"/>
      <c r="I33" s="157"/>
      <c r="J33" s="157"/>
      <c r="K33" s="157"/>
      <c r="L33" s="157"/>
    </row>
    <row r="34" spans="1:12" x14ac:dyDescent="0.2">
      <c r="A34" s="167" t="s">
        <v>48</v>
      </c>
      <c r="B34" s="167"/>
      <c r="C34" s="14"/>
      <c r="D34" s="82"/>
      <c r="E34" s="7"/>
      <c r="F34" s="65"/>
      <c r="G34" s="157"/>
      <c r="H34" s="157"/>
      <c r="I34" s="157"/>
      <c r="J34" s="157"/>
      <c r="K34" s="157"/>
      <c r="L34" s="157"/>
    </row>
    <row r="35" spans="1:12" x14ac:dyDescent="0.2">
      <c r="A35" s="22" t="s">
        <v>365</v>
      </c>
      <c r="B35" s="7" t="s">
        <v>50</v>
      </c>
      <c r="C35" s="7"/>
      <c r="D35" s="85">
        <v>0</v>
      </c>
      <c r="E35" s="7"/>
      <c r="F35" s="66">
        <v>0</v>
      </c>
      <c r="G35" s="157"/>
      <c r="H35" s="157"/>
      <c r="I35" s="157"/>
      <c r="J35" s="157"/>
      <c r="K35" s="157"/>
      <c r="L35" s="157"/>
    </row>
    <row r="36" spans="1:12" x14ac:dyDescent="0.2">
      <c r="A36" s="17" t="s">
        <v>15</v>
      </c>
      <c r="B36" s="18" t="s">
        <v>50</v>
      </c>
      <c r="C36" s="18"/>
      <c r="D36" s="86">
        <f>SUM(D35)</f>
        <v>0</v>
      </c>
      <c r="E36" s="64"/>
      <c r="F36" s="64">
        <f>SUM(F35)</f>
        <v>0</v>
      </c>
      <c r="G36" s="157"/>
      <c r="H36" s="157"/>
      <c r="I36" s="157"/>
      <c r="J36" s="157"/>
      <c r="K36" s="157"/>
      <c r="L36" s="157"/>
    </row>
    <row r="37" spans="1:12" x14ac:dyDescent="0.2">
      <c r="A37" s="6"/>
      <c r="B37" s="7"/>
      <c r="C37" s="7"/>
      <c r="D37" s="123"/>
      <c r="E37" s="7"/>
      <c r="F37" s="97"/>
      <c r="G37" s="157"/>
      <c r="H37" s="157"/>
      <c r="I37" s="157"/>
      <c r="J37" s="157"/>
      <c r="K37" s="157"/>
      <c r="L37" s="157"/>
    </row>
    <row r="38" spans="1:12" ht="13.5" thickBot="1" x14ac:dyDescent="0.25">
      <c r="A38" s="17" t="s">
        <v>366</v>
      </c>
      <c r="B38" s="18"/>
      <c r="C38" s="18"/>
      <c r="D38" s="87">
        <f>D9+D28+D32+D36</f>
        <v>94600</v>
      </c>
      <c r="E38" s="19"/>
      <c r="F38" s="20">
        <f>SUM(F9+F28+F32)</f>
        <v>91400</v>
      </c>
    </row>
    <row r="39" spans="1:12" ht="13.5" thickTop="1" x14ac:dyDescent="0.2">
      <c r="A39" s="6"/>
      <c r="B39" s="7"/>
      <c r="C39" s="7"/>
      <c r="D39" s="8"/>
      <c r="E39" s="7"/>
      <c r="F39" s="7"/>
    </row>
    <row r="40" spans="1:12" x14ac:dyDescent="0.2">
      <c r="A40" s="7"/>
      <c r="B40" s="67"/>
      <c r="C40" s="67"/>
      <c r="D40" s="7"/>
      <c r="E40" s="7"/>
      <c r="F40" s="7"/>
    </row>
  </sheetData>
  <mergeCells count="4">
    <mergeCell ref="A3:B3"/>
    <mergeCell ref="A11:B11"/>
    <mergeCell ref="A30:B30"/>
    <mergeCell ref="A34:B34"/>
  </mergeCells>
  <pageMargins left="0" right="0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FA4E-44ED-495A-A7D9-16E1AD505464}">
  <dimension ref="A1:L46"/>
  <sheetViews>
    <sheetView topLeftCell="A14" workbookViewId="0">
      <selection sqref="A1:XFD1"/>
    </sheetView>
  </sheetViews>
  <sheetFormatPr defaultRowHeight="12.75" x14ac:dyDescent="0.2"/>
  <cols>
    <col min="1" max="1" width="14.7109375" customWidth="1"/>
    <col min="2" max="2" width="29.7109375" customWidth="1"/>
    <col min="3" max="3" width="1.7109375" customWidth="1"/>
    <col min="4" max="4" width="13.28515625" customWidth="1"/>
    <col min="5" max="5" width="1.7109375" customWidth="1"/>
    <col min="6" max="6" width="13.28515625" customWidth="1"/>
  </cols>
  <sheetData>
    <row r="1" spans="1:12" ht="13.5" thickBot="1" x14ac:dyDescent="0.25">
      <c r="A1" s="25" t="s">
        <v>471</v>
      </c>
    </row>
    <row r="2" spans="1:12" ht="36.75" thickBot="1" x14ac:dyDescent="0.25">
      <c r="A2" s="1" t="s">
        <v>0</v>
      </c>
      <c r="B2" s="2" t="s">
        <v>1</v>
      </c>
      <c r="C2" s="3"/>
      <c r="D2" s="5" t="s">
        <v>437</v>
      </c>
      <c r="E2" s="124"/>
      <c r="F2" s="77" t="s">
        <v>435</v>
      </c>
    </row>
    <row r="3" spans="1:12" ht="13.5" thickTop="1" x14ac:dyDescent="0.2">
      <c r="A3" s="6"/>
      <c r="B3" s="7"/>
      <c r="C3" s="9"/>
      <c r="D3" s="10"/>
      <c r="F3" s="11"/>
      <c r="G3" s="157"/>
      <c r="H3" s="157"/>
      <c r="I3" s="157"/>
      <c r="J3" s="157"/>
      <c r="K3" s="157"/>
      <c r="L3" s="157"/>
    </row>
    <row r="4" spans="1:12" ht="13.5" thickBot="1" x14ac:dyDescent="0.25">
      <c r="A4" s="167" t="s">
        <v>2</v>
      </c>
      <c r="B4" s="167"/>
      <c r="C4" s="9"/>
      <c r="D4" s="82"/>
      <c r="E4" s="7"/>
      <c r="F4" s="65"/>
      <c r="G4" s="157"/>
      <c r="H4" s="157"/>
      <c r="I4" s="157"/>
      <c r="J4" s="157"/>
      <c r="K4" s="157"/>
      <c r="L4" s="157"/>
    </row>
    <row r="5" spans="1:12" ht="13.5" thickTop="1" x14ac:dyDescent="0.2">
      <c r="A5" s="22" t="s">
        <v>3</v>
      </c>
      <c r="B5" s="7" t="s">
        <v>4</v>
      </c>
      <c r="C5" s="12"/>
      <c r="D5" s="83">
        <v>58800</v>
      </c>
      <c r="E5" s="7"/>
      <c r="F5" s="148">
        <v>69800</v>
      </c>
      <c r="G5" s="157" t="s">
        <v>455</v>
      </c>
      <c r="H5" s="157"/>
      <c r="I5" s="157"/>
      <c r="J5" s="157"/>
      <c r="K5" s="157"/>
      <c r="L5" s="157"/>
    </row>
    <row r="6" spans="1:12" x14ac:dyDescent="0.2">
      <c r="A6" s="22" t="s">
        <v>5</v>
      </c>
      <c r="B6" s="7" t="s">
        <v>6</v>
      </c>
      <c r="C6" s="12"/>
      <c r="D6" s="83">
        <v>12900</v>
      </c>
      <c r="E6" s="7"/>
      <c r="F6" s="149">
        <v>12900</v>
      </c>
      <c r="G6" s="157"/>
      <c r="H6" s="157"/>
      <c r="I6" s="157"/>
      <c r="J6" s="157"/>
      <c r="K6" s="157"/>
      <c r="L6" s="157"/>
    </row>
    <row r="7" spans="1:12" x14ac:dyDescent="0.2">
      <c r="A7" s="22" t="s">
        <v>7</v>
      </c>
      <c r="B7" s="7" t="s">
        <v>8</v>
      </c>
      <c r="C7" s="12"/>
      <c r="D7" s="83">
        <v>0</v>
      </c>
      <c r="E7" s="7"/>
      <c r="F7" s="149">
        <v>0</v>
      </c>
      <c r="G7" s="157"/>
      <c r="H7" s="157"/>
      <c r="I7" s="157"/>
      <c r="J7" s="157"/>
      <c r="K7" s="157"/>
      <c r="L7" s="157"/>
    </row>
    <row r="8" spans="1:12" x14ac:dyDescent="0.2">
      <c r="A8" s="22" t="s">
        <v>9</v>
      </c>
      <c r="B8" s="7" t="s">
        <v>10</v>
      </c>
      <c r="C8" s="12"/>
      <c r="D8" s="83">
        <v>5500</v>
      </c>
      <c r="E8" s="7"/>
      <c r="F8" s="149">
        <v>6400</v>
      </c>
      <c r="G8" s="157"/>
      <c r="H8" s="157"/>
      <c r="I8" s="157"/>
      <c r="J8" s="157"/>
      <c r="K8" s="157"/>
      <c r="L8" s="157"/>
    </row>
    <row r="9" spans="1:12" x14ac:dyDescent="0.2">
      <c r="A9" s="23" t="s">
        <v>11</v>
      </c>
      <c r="B9" s="7" t="s">
        <v>12</v>
      </c>
      <c r="C9" s="12"/>
      <c r="D9" s="83">
        <v>11900</v>
      </c>
      <c r="E9" s="7"/>
      <c r="F9" s="149">
        <v>12700</v>
      </c>
      <c r="G9" s="157"/>
      <c r="H9" s="157"/>
      <c r="I9" s="157"/>
      <c r="J9" s="157"/>
      <c r="K9" s="157"/>
      <c r="L9" s="157"/>
    </row>
    <row r="10" spans="1:12" ht="13.5" thickBot="1" x14ac:dyDescent="0.25">
      <c r="A10" s="23" t="s">
        <v>13</v>
      </c>
      <c r="B10" s="7" t="s">
        <v>14</v>
      </c>
      <c r="C10" s="12"/>
      <c r="D10" s="83">
        <v>10200</v>
      </c>
      <c r="E10" s="7"/>
      <c r="F10" s="150">
        <v>12500</v>
      </c>
      <c r="G10" s="157"/>
      <c r="H10" s="157"/>
      <c r="I10" s="157"/>
      <c r="J10" s="157"/>
      <c r="K10" s="157"/>
      <c r="L10" s="157"/>
    </row>
    <row r="11" spans="1:12" ht="13.5" thickTop="1" x14ac:dyDescent="0.2">
      <c r="A11" s="17" t="s">
        <v>15</v>
      </c>
      <c r="B11" s="18" t="s">
        <v>16</v>
      </c>
      <c r="C11" s="28"/>
      <c r="D11" s="84">
        <f>SUM(D5:D10)</f>
        <v>99300</v>
      </c>
      <c r="E11" s="28"/>
      <c r="F11" s="64">
        <f>SUM(F5:F10)</f>
        <v>114300</v>
      </c>
      <c r="G11" s="157"/>
      <c r="H11" s="157"/>
      <c r="I11" s="157"/>
      <c r="J11" s="157"/>
      <c r="K11" s="157"/>
      <c r="L11" s="157"/>
    </row>
    <row r="12" spans="1:12" x14ac:dyDescent="0.2">
      <c r="A12" s="6"/>
      <c r="B12" s="7"/>
      <c r="C12" s="9"/>
      <c r="D12" s="82"/>
      <c r="E12" s="7"/>
      <c r="F12" s="65"/>
      <c r="G12" s="157"/>
      <c r="H12" s="157"/>
      <c r="I12" s="157"/>
      <c r="J12" s="157"/>
      <c r="K12" s="157"/>
      <c r="L12" s="157"/>
    </row>
    <row r="13" spans="1:12" x14ac:dyDescent="0.2">
      <c r="A13" s="167" t="s">
        <v>18</v>
      </c>
      <c r="B13" s="167"/>
      <c r="C13" s="9"/>
      <c r="D13" s="82"/>
      <c r="E13" s="7"/>
      <c r="F13" s="68"/>
      <c r="G13" s="157"/>
      <c r="H13" s="157"/>
      <c r="I13" s="157"/>
      <c r="J13" s="157"/>
      <c r="K13" s="157"/>
      <c r="L13" s="157"/>
    </row>
    <row r="14" spans="1:12" x14ac:dyDescent="0.2">
      <c r="A14" s="22" t="s">
        <v>19</v>
      </c>
      <c r="B14" s="14" t="s">
        <v>20</v>
      </c>
      <c r="C14" s="9"/>
      <c r="D14" s="82">
        <v>0</v>
      </c>
      <c r="E14" s="7"/>
      <c r="F14" s="10">
        <v>0</v>
      </c>
      <c r="G14" s="157"/>
      <c r="H14" s="157"/>
      <c r="I14" s="157"/>
      <c r="J14" s="157"/>
      <c r="K14" s="157"/>
      <c r="L14" s="157"/>
    </row>
    <row r="15" spans="1:12" x14ac:dyDescent="0.2">
      <c r="A15" s="22" t="s">
        <v>21</v>
      </c>
      <c r="B15" s="14" t="s">
        <v>22</v>
      </c>
      <c r="C15" s="8"/>
      <c r="D15" s="82">
        <v>2700</v>
      </c>
      <c r="E15" s="8"/>
      <c r="F15" s="10">
        <v>3400</v>
      </c>
      <c r="G15" s="157"/>
      <c r="H15" s="157"/>
      <c r="I15" s="157"/>
      <c r="J15" s="157"/>
      <c r="K15" s="157"/>
      <c r="L15" s="157"/>
    </row>
    <row r="16" spans="1:12" x14ac:dyDescent="0.2">
      <c r="A16" s="23" t="s">
        <v>23</v>
      </c>
      <c r="B16" s="7" t="s">
        <v>24</v>
      </c>
      <c r="C16" s="12"/>
      <c r="D16" s="83">
        <v>3500</v>
      </c>
      <c r="E16" s="7"/>
      <c r="F16" s="10">
        <v>4000</v>
      </c>
      <c r="G16" s="157"/>
      <c r="H16" s="157"/>
      <c r="I16" s="157"/>
      <c r="J16" s="157"/>
      <c r="K16" s="157"/>
      <c r="L16" s="157"/>
    </row>
    <row r="17" spans="1:12" x14ac:dyDescent="0.2">
      <c r="A17" s="23" t="s">
        <v>25</v>
      </c>
      <c r="B17" s="7" t="s">
        <v>26</v>
      </c>
      <c r="C17" s="12"/>
      <c r="D17" s="83">
        <v>0</v>
      </c>
      <c r="E17" s="7"/>
      <c r="F17" s="10">
        <v>0</v>
      </c>
      <c r="G17" s="157"/>
      <c r="H17" s="157"/>
      <c r="I17" s="157"/>
      <c r="J17" s="157"/>
      <c r="K17" s="157"/>
      <c r="L17" s="157"/>
    </row>
    <row r="18" spans="1:12" x14ac:dyDescent="0.2">
      <c r="A18" s="23" t="s">
        <v>27</v>
      </c>
      <c r="B18" s="7" t="s">
        <v>28</v>
      </c>
      <c r="C18" s="12"/>
      <c r="D18" s="83">
        <v>5800</v>
      </c>
      <c r="E18" s="7"/>
      <c r="F18" s="10">
        <v>4500</v>
      </c>
      <c r="G18" s="157"/>
      <c r="H18" s="157"/>
      <c r="I18" s="157"/>
      <c r="J18" s="157"/>
      <c r="K18" s="157"/>
      <c r="L18" s="157"/>
    </row>
    <row r="19" spans="1:12" x14ac:dyDescent="0.2">
      <c r="A19" s="23" t="s">
        <v>29</v>
      </c>
      <c r="B19" s="7" t="s">
        <v>30</v>
      </c>
      <c r="C19" s="12"/>
      <c r="D19" s="83">
        <v>5100</v>
      </c>
      <c r="E19" s="7"/>
      <c r="F19" s="10">
        <v>5100</v>
      </c>
      <c r="G19" s="157"/>
      <c r="H19" s="157"/>
      <c r="I19" s="157"/>
      <c r="J19" s="157"/>
      <c r="K19" s="157"/>
      <c r="L19" s="157"/>
    </row>
    <row r="20" spans="1:12" x14ac:dyDescent="0.2">
      <c r="A20" s="23" t="s">
        <v>31</v>
      </c>
      <c r="B20" s="7" t="s">
        <v>32</v>
      </c>
      <c r="C20" s="12"/>
      <c r="D20" s="83">
        <v>0</v>
      </c>
      <c r="E20" s="7"/>
      <c r="F20" s="10">
        <v>0</v>
      </c>
      <c r="G20" s="157"/>
      <c r="H20" s="157"/>
      <c r="I20" s="157"/>
      <c r="J20" s="157"/>
      <c r="K20" s="157"/>
      <c r="L20" s="157"/>
    </row>
    <row r="21" spans="1:12" x14ac:dyDescent="0.2">
      <c r="A21" s="23" t="s">
        <v>33</v>
      </c>
      <c r="B21" s="7" t="s">
        <v>34</v>
      </c>
      <c r="C21" s="12"/>
      <c r="D21" s="83">
        <v>600</v>
      </c>
      <c r="E21" s="7"/>
      <c r="F21" s="10">
        <v>600</v>
      </c>
      <c r="G21" s="157"/>
      <c r="H21" s="157"/>
      <c r="I21" s="157"/>
      <c r="J21" s="157"/>
      <c r="K21" s="157"/>
      <c r="L21" s="157"/>
    </row>
    <row r="22" spans="1:12" x14ac:dyDescent="0.2">
      <c r="A22" s="23" t="s">
        <v>35</v>
      </c>
      <c r="B22" s="7" t="s">
        <v>36</v>
      </c>
      <c r="C22" s="12"/>
      <c r="D22" s="83">
        <v>2500</v>
      </c>
      <c r="E22" s="7"/>
      <c r="F22" s="10">
        <v>2500</v>
      </c>
      <c r="G22" s="157"/>
      <c r="H22" s="157"/>
      <c r="I22" s="157"/>
      <c r="J22" s="157"/>
      <c r="K22" s="157"/>
      <c r="L22" s="157"/>
    </row>
    <row r="23" spans="1:12" x14ac:dyDescent="0.2">
      <c r="A23" s="23" t="s">
        <v>37</v>
      </c>
      <c r="B23" s="7" t="s">
        <v>38</v>
      </c>
      <c r="C23" s="12"/>
      <c r="D23" s="83">
        <v>5000</v>
      </c>
      <c r="E23" s="7"/>
      <c r="F23" s="10">
        <v>5000</v>
      </c>
      <c r="G23" s="157"/>
      <c r="H23" s="157"/>
      <c r="I23" s="157"/>
      <c r="J23" s="157"/>
      <c r="K23" s="157"/>
      <c r="L23" s="157"/>
    </row>
    <row r="24" spans="1:12" x14ac:dyDescent="0.2">
      <c r="A24" s="23" t="s">
        <v>39</v>
      </c>
      <c r="B24" s="7" t="s">
        <v>40</v>
      </c>
      <c r="C24" s="12"/>
      <c r="D24" s="82">
        <v>-9157</v>
      </c>
      <c r="E24" s="7"/>
      <c r="F24" s="10">
        <v>-8299</v>
      </c>
      <c r="G24" s="157"/>
      <c r="H24" s="157"/>
      <c r="I24" s="157"/>
      <c r="J24" s="157"/>
      <c r="K24" s="157"/>
      <c r="L24" s="157"/>
    </row>
    <row r="25" spans="1:12" x14ac:dyDescent="0.2">
      <c r="A25" s="23" t="s">
        <v>399</v>
      </c>
      <c r="B25" s="7" t="s">
        <v>114</v>
      </c>
      <c r="C25" s="12"/>
      <c r="D25" s="82">
        <v>2250</v>
      </c>
      <c r="E25" s="7"/>
      <c r="F25" s="10">
        <v>2000</v>
      </c>
      <c r="G25" s="157"/>
      <c r="H25" s="157"/>
      <c r="I25" s="157"/>
      <c r="J25" s="157"/>
      <c r="K25" s="157"/>
      <c r="L25" s="157"/>
    </row>
    <row r="26" spans="1:12" x14ac:dyDescent="0.2">
      <c r="A26" s="23" t="s">
        <v>41</v>
      </c>
      <c r="B26" s="7" t="s">
        <v>42</v>
      </c>
      <c r="C26" s="12"/>
      <c r="D26" s="82">
        <v>0</v>
      </c>
      <c r="E26" s="7"/>
      <c r="F26" s="10">
        <v>0</v>
      </c>
      <c r="G26" s="157"/>
      <c r="H26" s="157"/>
      <c r="I26" s="157"/>
      <c r="J26" s="157"/>
      <c r="K26" s="157"/>
      <c r="L26" s="157"/>
    </row>
    <row r="27" spans="1:12" x14ac:dyDescent="0.2">
      <c r="A27" s="17" t="s">
        <v>15</v>
      </c>
      <c r="B27" s="18" t="s">
        <v>43</v>
      </c>
      <c r="C27" s="28"/>
      <c r="D27" s="84">
        <f>SUM(D14:D26)</f>
        <v>18293</v>
      </c>
      <c r="E27" s="28"/>
      <c r="F27" s="63">
        <f>SUM(F14:F26)</f>
        <v>18801</v>
      </c>
      <c r="G27" s="157"/>
      <c r="H27" s="157"/>
      <c r="I27" s="157"/>
      <c r="J27" s="157"/>
      <c r="K27" s="157"/>
      <c r="L27" s="157"/>
    </row>
    <row r="28" spans="1:12" x14ac:dyDescent="0.2">
      <c r="A28" s="6"/>
      <c r="B28" s="7"/>
      <c r="C28" s="9"/>
      <c r="D28" s="82"/>
      <c r="E28" s="7"/>
      <c r="F28" s="65"/>
      <c r="G28" s="157"/>
      <c r="H28" s="157"/>
      <c r="I28" s="157"/>
      <c r="J28" s="157"/>
      <c r="K28" s="157"/>
      <c r="L28" s="157"/>
    </row>
    <row r="29" spans="1:12" x14ac:dyDescent="0.2">
      <c r="A29" s="167" t="s">
        <v>44</v>
      </c>
      <c r="B29" s="167"/>
      <c r="C29" s="9"/>
      <c r="D29" s="82"/>
      <c r="E29" s="7"/>
      <c r="F29" s="65"/>
      <c r="G29" s="157"/>
      <c r="H29" s="157"/>
      <c r="I29" s="157"/>
      <c r="J29" s="157"/>
      <c r="K29" s="157"/>
      <c r="L29" s="157"/>
    </row>
    <row r="30" spans="1:12" x14ac:dyDescent="0.2">
      <c r="A30" s="22" t="s">
        <v>45</v>
      </c>
      <c r="B30" s="7" t="s">
        <v>46</v>
      </c>
      <c r="C30" s="12"/>
      <c r="D30" s="83">
        <v>0</v>
      </c>
      <c r="E30" s="7"/>
      <c r="F30" s="15">
        <v>0</v>
      </c>
      <c r="G30" s="157"/>
      <c r="H30" s="157"/>
      <c r="I30" s="157"/>
      <c r="J30" s="157"/>
      <c r="K30" s="157"/>
      <c r="L30" s="157"/>
    </row>
    <row r="31" spans="1:12" x14ac:dyDescent="0.2">
      <c r="A31" s="17" t="s">
        <v>15</v>
      </c>
      <c r="B31" s="18" t="s">
        <v>47</v>
      </c>
      <c r="C31" s="28"/>
      <c r="D31" s="84">
        <f>SUM(D30:D30)</f>
        <v>0</v>
      </c>
      <c r="E31" s="28"/>
      <c r="F31" s="63">
        <f>SUM(F30)</f>
        <v>0</v>
      </c>
      <c r="G31" s="157"/>
      <c r="H31" s="157"/>
      <c r="I31" s="157"/>
      <c r="J31" s="157"/>
      <c r="K31" s="157"/>
      <c r="L31" s="157"/>
    </row>
    <row r="32" spans="1:12" x14ac:dyDescent="0.2">
      <c r="A32" s="6"/>
      <c r="B32" s="7"/>
      <c r="C32" s="9"/>
      <c r="D32" s="82"/>
      <c r="E32" s="7"/>
      <c r="F32" s="65"/>
      <c r="G32" s="157"/>
      <c r="H32" s="157"/>
      <c r="I32" s="157"/>
      <c r="J32" s="157"/>
      <c r="K32" s="157"/>
      <c r="L32" s="157"/>
    </row>
    <row r="33" spans="1:12" x14ac:dyDescent="0.2">
      <c r="A33" s="167" t="s">
        <v>48</v>
      </c>
      <c r="B33" s="167"/>
      <c r="C33" s="9"/>
      <c r="D33" s="82"/>
      <c r="E33" s="7"/>
      <c r="F33" s="65"/>
      <c r="G33" s="157"/>
      <c r="H33" s="157"/>
      <c r="I33" s="157"/>
      <c r="J33" s="157"/>
      <c r="K33" s="157"/>
      <c r="L33" s="157"/>
    </row>
    <row r="34" spans="1:12" x14ac:dyDescent="0.2">
      <c r="A34" s="22" t="s">
        <v>49</v>
      </c>
      <c r="B34" s="7" t="s">
        <v>50</v>
      </c>
      <c r="C34" s="12"/>
      <c r="D34" s="85">
        <v>0</v>
      </c>
      <c r="E34" s="7"/>
      <c r="F34" s="66">
        <v>0</v>
      </c>
      <c r="G34" s="157"/>
      <c r="H34" s="157"/>
      <c r="I34" s="157"/>
      <c r="J34" s="157"/>
      <c r="K34" s="157"/>
      <c r="L34" s="157"/>
    </row>
    <row r="35" spans="1:12" x14ac:dyDescent="0.2">
      <c r="A35" s="17" t="s">
        <v>15</v>
      </c>
      <c r="B35" s="18" t="s">
        <v>50</v>
      </c>
      <c r="C35" s="28"/>
      <c r="D35" s="86">
        <f>SUM(D34)</f>
        <v>0</v>
      </c>
      <c r="E35" s="69"/>
      <c r="F35" s="64">
        <f>SUM(F34)</f>
        <v>0</v>
      </c>
      <c r="G35" s="157"/>
      <c r="H35" s="157"/>
      <c r="I35" s="157"/>
      <c r="J35" s="157"/>
      <c r="K35" s="157"/>
      <c r="L35" s="157"/>
    </row>
    <row r="36" spans="1:12" x14ac:dyDescent="0.2">
      <c r="A36" s="6"/>
      <c r="B36" s="7"/>
      <c r="C36" s="9"/>
      <c r="D36" s="82"/>
      <c r="E36" s="7"/>
      <c r="F36" s="97"/>
      <c r="G36" s="157"/>
      <c r="H36" s="157"/>
      <c r="I36" s="157"/>
      <c r="J36" s="157"/>
      <c r="K36" s="157"/>
      <c r="L36" s="157"/>
    </row>
    <row r="37" spans="1:12" ht="13.5" thickBot="1" x14ac:dyDescent="0.25">
      <c r="A37" s="17" t="s">
        <v>51</v>
      </c>
      <c r="B37" s="18"/>
      <c r="C37" s="28"/>
      <c r="D37" s="94">
        <f>D11+D27+D31+D35</f>
        <v>117593</v>
      </c>
      <c r="E37" s="125"/>
      <c r="F37" s="96">
        <f>F11+F27+F31+F35</f>
        <v>133101</v>
      </c>
    </row>
    <row r="38" spans="1:12" ht="13.5" thickTop="1" x14ac:dyDescent="0.2">
      <c r="A38" s="6"/>
      <c r="B38" s="7"/>
      <c r="C38" s="9"/>
      <c r="D38" s="8"/>
      <c r="E38" s="7"/>
      <c r="F38" s="7"/>
    </row>
    <row r="39" spans="1:12" x14ac:dyDescent="0.2">
      <c r="A39" s="7"/>
      <c r="B39" s="7"/>
      <c r="C39" s="7"/>
      <c r="D39" s="7"/>
      <c r="E39" s="7"/>
      <c r="F39" s="7"/>
    </row>
    <row r="40" spans="1:12" x14ac:dyDescent="0.2">
      <c r="A40" s="7"/>
      <c r="B40" s="7"/>
      <c r="C40" s="7"/>
      <c r="D40" s="7"/>
      <c r="E40" s="7"/>
      <c r="F40" s="7"/>
    </row>
    <row r="41" spans="1:12" x14ac:dyDescent="0.2">
      <c r="A41" s="7"/>
      <c r="B41" s="7"/>
      <c r="C41" s="7"/>
      <c r="D41" s="7"/>
      <c r="E41" s="7"/>
      <c r="F41" s="7"/>
    </row>
    <row r="42" spans="1:12" x14ac:dyDescent="0.2">
      <c r="A42" s="7"/>
      <c r="B42" s="7"/>
      <c r="C42" s="7"/>
      <c r="D42" s="7"/>
      <c r="E42" s="7"/>
      <c r="F42" s="7"/>
    </row>
    <row r="43" spans="1:12" x14ac:dyDescent="0.2">
      <c r="A43" s="7"/>
      <c r="B43" s="7"/>
      <c r="C43" s="7"/>
      <c r="D43" s="7"/>
      <c r="E43" s="7"/>
      <c r="F43" s="7"/>
    </row>
    <row r="44" spans="1:12" x14ac:dyDescent="0.2">
      <c r="A44" s="7"/>
      <c r="B44" s="7"/>
      <c r="C44" s="7"/>
      <c r="D44" s="7"/>
      <c r="E44" s="7"/>
      <c r="F44" s="7"/>
    </row>
    <row r="45" spans="1:12" x14ac:dyDescent="0.2">
      <c r="A45" s="7"/>
      <c r="B45" s="7"/>
      <c r="C45" s="7"/>
      <c r="D45" s="7"/>
      <c r="E45" s="7"/>
      <c r="F45" s="7"/>
    </row>
    <row r="46" spans="1:12" x14ac:dyDescent="0.2">
      <c r="A46" s="7"/>
      <c r="B46" s="7"/>
      <c r="C46" s="7"/>
      <c r="D46" s="7"/>
      <c r="E46" s="7"/>
      <c r="F46" s="7"/>
    </row>
  </sheetData>
  <mergeCells count="4">
    <mergeCell ref="A4:B4"/>
    <mergeCell ref="A13:B13"/>
    <mergeCell ref="A29:B29"/>
    <mergeCell ref="A33:B33"/>
  </mergeCells>
  <pageMargins left="0.2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SUMMARY</vt:lpstr>
      <vt:lpstr>Schedule of Revenues - General</vt:lpstr>
      <vt:lpstr>Schedule of Revenues - Water</vt:lpstr>
      <vt:lpstr>4100 GOVERNING BODY</vt:lpstr>
      <vt:lpstr>4200 ADMINISTRATION</vt:lpstr>
      <vt:lpstr>5000 PUBLIC BUILDINGS</vt:lpstr>
      <vt:lpstr>5100 POLICE</vt:lpstr>
      <vt:lpstr>5400 PLANNING AND ZONING</vt:lpstr>
      <vt:lpstr>5500 PUBLIC WORKS</vt:lpstr>
      <vt:lpstr>5600 STREETS</vt:lpstr>
      <vt:lpstr>5800 SANITATION</vt:lpstr>
      <vt:lpstr>6190 RECREATION</vt:lpstr>
      <vt:lpstr>30 WATER</vt:lpstr>
      <vt:lpstr>Capital Outlay</vt:lpstr>
      <vt:lpstr>ARPA</vt:lpstr>
      <vt:lpstr>'Schedule of Revenues - General'!Print_Area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Darlene Carrasquillo</dc:creator>
  <cp:lastModifiedBy>Ben Blackburn</cp:lastModifiedBy>
  <cp:lastPrinted>2023-05-22T20:00:48Z</cp:lastPrinted>
  <dcterms:created xsi:type="dcterms:W3CDTF">2021-06-21T17:35:52Z</dcterms:created>
  <dcterms:modified xsi:type="dcterms:W3CDTF">2023-05-22T20:47:01Z</dcterms:modified>
</cp:coreProperties>
</file>